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백업D 자료들\센터지원팀\16.후원금관련\2019후원물품사진\"/>
    </mc:Choice>
  </mc:AlternateContent>
  <bookViews>
    <workbookView xWindow="0" yWindow="120" windowWidth="25440" windowHeight="12270"/>
  </bookViews>
  <sheets>
    <sheet name="1.후원금수입명세서" sheetId="7" r:id="rId1"/>
    <sheet name="2.후원금품수입명세서" sheetId="3" r:id="rId2"/>
    <sheet name="3.후원금사용명세서" sheetId="6" r:id="rId3"/>
    <sheet name="4.후원물품사용명세서" sheetId="10" r:id="rId4"/>
    <sheet name="5.후원금전용계좌" sheetId="2" r:id="rId5"/>
  </sheets>
  <definedNames>
    <definedName name="_xlnm._FilterDatabase" localSheetId="0" hidden="1">'1.후원금수입명세서'!$A$9:$L$35</definedName>
    <definedName name="_xlnm._FilterDatabase" localSheetId="2" hidden="1">'3.후원금사용명세서'!$A$8:$G$56</definedName>
    <definedName name="_xlnm.Print_Area" localSheetId="0">'1.후원금수입명세서'!$A$2:$N$40</definedName>
    <definedName name="_xlnm.Print_Area" localSheetId="1">'2.후원금품수입명세서'!$A$1:$S$36</definedName>
    <definedName name="_xlnm.Print_Area" localSheetId="2">'3.후원금사용명세서'!$A$1:$G$58</definedName>
    <definedName name="_xlnm.Print_Area" localSheetId="3">'4.후원물품사용명세서'!$A$1:$I$36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0" l="1"/>
  <c r="R35" i="3"/>
  <c r="P35" i="3"/>
  <c r="K38" i="7"/>
  <c r="K40" i="7"/>
  <c r="K39" i="7"/>
  <c r="C6" i="6" l="1"/>
  <c r="D58" i="6"/>
  <c r="A6" i="6"/>
  <c r="D7" i="7" l="1"/>
  <c r="A7" i="7"/>
  <c r="I7" i="7"/>
  <c r="K37" i="7"/>
  <c r="K35" i="7"/>
  <c r="K26" i="7"/>
  <c r="F34" i="10" l="1"/>
  <c r="F6" i="6" l="1"/>
  <c r="J7" i="7" l="1"/>
</calcChain>
</file>

<file path=xl/sharedStrings.xml><?xml version="1.0" encoding="utf-8"?>
<sst xmlns="http://schemas.openxmlformats.org/spreadsheetml/2006/main" count="776" uniqueCount="285">
  <si>
    <t>순번</t>
  </si>
  <si>
    <t>후원자</t>
  </si>
  <si>
    <t>내역</t>
  </si>
  <si>
    <t>금액</t>
  </si>
  <si>
    <t>비고</t>
  </si>
  <si>
    <t>기타</t>
  </si>
  <si>
    <t>후원금수입 및 사용결과보고서</t>
  </si>
  <si>
    <t>품명</t>
  </si>
  <si>
    <t>비영리</t>
  </si>
  <si>
    <t>모금자</t>
  </si>
  <si>
    <t>기부금</t>
  </si>
  <si>
    <t>사용일자</t>
  </si>
  <si>
    <t>산출기준</t>
  </si>
  <si>
    <t>금융기관 등의 명칭</t>
  </si>
  <si>
    <t>계좌번호</t>
  </si>
  <si>
    <t>계좌명의</t>
  </si>
  <si>
    <t>파주시다문화가족지원센터</t>
    <phoneticPr fontId="3" type="noConversion"/>
  </si>
  <si>
    <t>농협</t>
    <phoneticPr fontId="3" type="noConversion"/>
  </si>
  <si>
    <t>301-0100-0577-21</t>
    <phoneticPr fontId="3" type="noConversion"/>
  </si>
  <si>
    <t>301-0096-7630-41</t>
    <phoneticPr fontId="3" type="noConversion"/>
  </si>
  <si>
    <t>N</t>
    <phoneticPr fontId="3" type="noConversion"/>
  </si>
  <si>
    <t>지정후원금</t>
    <phoneticPr fontId="3" type="noConversion"/>
  </si>
  <si>
    <t>총합계</t>
    <phoneticPr fontId="3" type="noConversion"/>
  </si>
  <si>
    <t>총계</t>
    <phoneticPr fontId="3" type="noConversion"/>
  </si>
  <si>
    <t>전년이월금</t>
    <phoneticPr fontId="3" type="noConversion"/>
  </si>
  <si>
    <t>■사회복지법인 및 사회복지지설 재무·회계 규칙[별지 제19호서식]</t>
    <phoneticPr fontId="3" type="noConversion"/>
  </si>
  <si>
    <t>1. 후원금 수입명세서</t>
  </si>
  <si>
    <t>발생
일자</t>
    <phoneticPr fontId="3" type="noConversion"/>
  </si>
  <si>
    <t>후원금
종  류</t>
    <phoneticPr fontId="3" type="noConversion"/>
  </si>
  <si>
    <t>후원자 
구  분</t>
    <phoneticPr fontId="3" type="noConversion"/>
  </si>
  <si>
    <t>모금자 
기관여부</t>
    <phoneticPr fontId="3" type="noConversion"/>
  </si>
  <si>
    <t>기부금
단체여부</t>
    <phoneticPr fontId="3" type="noConversion"/>
  </si>
  <si>
    <t>비영리
법인구분</t>
    <phoneticPr fontId="3" type="noConversion"/>
  </si>
  <si>
    <t>지정후원금</t>
    <phoneticPr fontId="3" type="noConversion"/>
  </si>
  <si>
    <t xml:space="preserve"> 후원금</t>
    <phoneticPr fontId="3" type="noConversion"/>
  </si>
  <si>
    <t>비지정후원금</t>
    <phoneticPr fontId="3" type="noConversion"/>
  </si>
  <si>
    <t>후원사업비</t>
  </si>
  <si>
    <t>후원사업비</t>
    <phoneticPr fontId="3" type="noConversion"/>
  </si>
  <si>
    <t>기타(전년이월)</t>
    <phoneticPr fontId="3" type="noConversion"/>
  </si>
  <si>
    <t>소계</t>
    <phoneticPr fontId="3" type="noConversion"/>
  </si>
  <si>
    <t>비고</t>
    <phoneticPr fontId="3" type="noConversion"/>
  </si>
  <si>
    <t>전년도이월(비지정후원금)</t>
    <phoneticPr fontId="3" type="noConversion"/>
  </si>
  <si>
    <t>전년도이월(지정후원금)</t>
    <phoneticPr fontId="3" type="noConversion"/>
  </si>
  <si>
    <t>지정</t>
    <phoneticPr fontId="3" type="noConversion"/>
  </si>
  <si>
    <t>비지정</t>
    <phoneticPr fontId="3" type="noConversion"/>
  </si>
  <si>
    <t>예금이자</t>
    <phoneticPr fontId="3" type="noConversion"/>
  </si>
  <si>
    <t>민간</t>
    <phoneticPr fontId="3" type="noConversion"/>
  </si>
  <si>
    <t>영리법인</t>
    <phoneticPr fontId="3" type="noConversion"/>
  </si>
  <si>
    <t>어려운다문화가정 후원사업비</t>
    <phoneticPr fontId="3" type="noConversion"/>
  </si>
  <si>
    <t>공공기관</t>
    <phoneticPr fontId="3" type="noConversion"/>
  </si>
  <si>
    <t>3. 후원금 사용명세서</t>
    <phoneticPr fontId="3" type="noConversion"/>
  </si>
  <si>
    <t>결연후원
금품여부</t>
    <phoneticPr fontId="3" type="noConversion"/>
  </si>
  <si>
    <t>사용내역</t>
    <phoneticPr fontId="3" type="noConversion"/>
  </si>
  <si>
    <t>비지정후원금</t>
    <phoneticPr fontId="3" type="noConversion"/>
  </si>
  <si>
    <t>*전년이월금포함</t>
    <phoneticPr fontId="3" type="noConversion"/>
  </si>
  <si>
    <t>다문화자녀생활비지원(김화*)</t>
    <phoneticPr fontId="3" type="noConversion"/>
  </si>
  <si>
    <t>다문화자녀생활비지원(성창*)</t>
    <phoneticPr fontId="3" type="noConversion"/>
  </si>
  <si>
    <t>기타후원금</t>
    <phoneticPr fontId="3" type="noConversion"/>
  </si>
  <si>
    <t>5. 후원금 전용계좌</t>
    <phoneticPr fontId="3" type="noConversion"/>
  </si>
  <si>
    <t>비고</t>
    <phoneticPr fontId="3" type="noConversion"/>
  </si>
  <si>
    <t>2. 후원금품 수입명세서</t>
    <phoneticPr fontId="3" type="noConversion"/>
  </si>
  <si>
    <t>상당금액</t>
    <phoneticPr fontId="3" type="noConversion"/>
  </si>
  <si>
    <t>비고</t>
    <phoneticPr fontId="3" type="noConversion"/>
  </si>
  <si>
    <t>발생일자</t>
    <phoneticPr fontId="3" type="noConversion"/>
  </si>
  <si>
    <t>후원품
종  류</t>
    <phoneticPr fontId="3" type="noConversion"/>
  </si>
  <si>
    <t xml:space="preserve">후원자 </t>
    <phoneticPr fontId="3" type="noConversion"/>
  </si>
  <si>
    <t>수량/단위</t>
    <phoneticPr fontId="3" type="noConversion"/>
  </si>
  <si>
    <t>기타
내용</t>
    <phoneticPr fontId="3" type="noConversion"/>
  </si>
  <si>
    <t>총   계</t>
    <phoneticPr fontId="3" type="noConversion"/>
  </si>
  <si>
    <t>사용일자</t>
    <phoneticPr fontId="3" type="noConversion"/>
  </si>
  <si>
    <t>사용처</t>
    <phoneticPr fontId="3" type="noConversion"/>
  </si>
  <si>
    <t>결연여부</t>
    <phoneticPr fontId="3" type="noConversion"/>
  </si>
  <si>
    <t>단위</t>
    <phoneticPr fontId="3" type="noConversion"/>
  </si>
  <si>
    <t>수량/</t>
    <phoneticPr fontId="3" type="noConversion"/>
  </si>
  <si>
    <t>금액</t>
    <phoneticPr fontId="3" type="noConversion"/>
  </si>
  <si>
    <t>상당</t>
    <phoneticPr fontId="3" type="noConversion"/>
  </si>
  <si>
    <t>4. 후원금품 사용명세서</t>
    <phoneticPr fontId="3" type="noConversion"/>
  </si>
  <si>
    <t>금품여부</t>
    <phoneticPr fontId="3" type="noConversion"/>
  </si>
  <si>
    <t>후원금수입 및 사용결과보고서</t>
    <phoneticPr fontId="3" type="noConversion"/>
  </si>
  <si>
    <t>후원금수입 및 사용결과보고서</t>
    <phoneticPr fontId="3" type="noConversion"/>
  </si>
  <si>
    <t>지정</t>
    <phoneticPr fontId="3" type="noConversion"/>
  </si>
  <si>
    <t>모두다가족사랑운동회사업지원</t>
    <phoneticPr fontId="3" type="noConversion"/>
  </si>
  <si>
    <t>다문화자녀생활비지원(최혜*)</t>
    <phoneticPr fontId="3" type="noConversion"/>
  </si>
  <si>
    <t>50,000*1회</t>
    <phoneticPr fontId="3" type="noConversion"/>
  </si>
  <si>
    <t>지정후원금</t>
    <phoneticPr fontId="3" type="noConversion"/>
  </si>
  <si>
    <t>명</t>
    <phoneticPr fontId="3" type="noConversion"/>
  </si>
  <si>
    <t>장학금</t>
    <phoneticPr fontId="3" type="noConversion"/>
  </si>
  <si>
    <t>민간</t>
    <phoneticPr fontId="3" type="noConversion"/>
  </si>
  <si>
    <t>공연티켓</t>
    <phoneticPr fontId="3" type="noConversion"/>
  </si>
  <si>
    <t>세계문화축제(듀엣가요제상품구입)</t>
    <phoneticPr fontId="3" type="noConversion"/>
  </si>
  <si>
    <t>공공기관</t>
    <phoneticPr fontId="3" type="noConversion"/>
  </si>
  <si>
    <t>모두다가족사랑운동회(기념품)</t>
    <phoneticPr fontId="3" type="noConversion"/>
  </si>
  <si>
    <t>개인</t>
    <phoneticPr fontId="3" type="noConversion"/>
  </si>
  <si>
    <t>50,000*2회</t>
    <phoneticPr fontId="3" type="noConversion"/>
  </si>
  <si>
    <t>50,000*1회</t>
    <phoneticPr fontId="3" type="noConversion"/>
  </si>
  <si>
    <t>모두가족사랑운동회사업지원</t>
    <phoneticPr fontId="3" type="noConversion"/>
  </si>
  <si>
    <t>영리법인</t>
    <phoneticPr fontId="3" type="noConversion"/>
  </si>
  <si>
    <t>지정·비지정</t>
    <phoneticPr fontId="3" type="noConversion"/>
  </si>
  <si>
    <t>비영리법인</t>
    <phoneticPr fontId="3" type="noConversion"/>
  </si>
  <si>
    <t>온누리상품권</t>
    <phoneticPr fontId="3" type="noConversion"/>
  </si>
  <si>
    <t>온누리상품권(만원권)</t>
    <phoneticPr fontId="3" type="noConversion"/>
  </si>
  <si>
    <t>장</t>
    <phoneticPr fontId="3" type="noConversion"/>
  </si>
  <si>
    <t>개</t>
    <phoneticPr fontId="3" type="noConversion"/>
  </si>
  <si>
    <t>국가기관</t>
    <phoneticPr fontId="3" type="noConversion"/>
  </si>
  <si>
    <t>파주포크페스티벌(pincicB_30,000원)</t>
    <phoneticPr fontId="3" type="noConversion"/>
  </si>
  <si>
    <t>기간:    2019년    01월    01일부터
         2019년    12월    31일까지</t>
    <phoneticPr fontId="3" type="noConversion"/>
  </si>
  <si>
    <t>기간:    2019년   01월   01일부터
         2019년   12월   31일까지</t>
    <phoneticPr fontId="3" type="noConversion"/>
  </si>
  <si>
    <t>2019.01.01</t>
    <phoneticPr fontId="3" type="noConversion"/>
  </si>
  <si>
    <t>2019.01.25</t>
    <phoneticPr fontId="3" type="noConversion"/>
  </si>
  <si>
    <t>2019.02.25</t>
    <phoneticPr fontId="3" type="noConversion"/>
  </si>
  <si>
    <t>2019.03.25</t>
    <phoneticPr fontId="3" type="noConversion"/>
  </si>
  <si>
    <t>2019.04.25</t>
    <phoneticPr fontId="3" type="noConversion"/>
  </si>
  <si>
    <t>2019.05.09</t>
    <phoneticPr fontId="3" type="noConversion"/>
  </si>
  <si>
    <t>세계인의날,모두多가족사랑 운동회 후원사업비</t>
    <phoneticPr fontId="3" type="noConversion"/>
  </si>
  <si>
    <t>2019.05.17</t>
    <phoneticPr fontId="3" type="noConversion"/>
  </si>
  <si>
    <t>민간</t>
    <phoneticPr fontId="3" type="noConversion"/>
  </si>
  <si>
    <t>지정</t>
    <phoneticPr fontId="3" type="noConversion"/>
  </si>
  <si>
    <t>2019.05.23</t>
    <phoneticPr fontId="3" type="noConversion"/>
  </si>
  <si>
    <t>2019.05.24</t>
    <phoneticPr fontId="3" type="noConversion"/>
  </si>
  <si>
    <t>2019.06.23</t>
    <phoneticPr fontId="3" type="noConversion"/>
  </si>
  <si>
    <t>2019.06.25</t>
    <phoneticPr fontId="3" type="noConversion"/>
  </si>
  <si>
    <t>2019.07.25</t>
    <phoneticPr fontId="3" type="noConversion"/>
  </si>
  <si>
    <t>2019.08.23</t>
    <phoneticPr fontId="3" type="noConversion"/>
  </si>
  <si>
    <t>2019.09.25</t>
    <phoneticPr fontId="3" type="noConversion"/>
  </si>
  <si>
    <t>2019.10.25</t>
    <phoneticPr fontId="3" type="noConversion"/>
  </si>
  <si>
    <t>2019.11.25</t>
    <phoneticPr fontId="3" type="noConversion"/>
  </si>
  <si>
    <t>2019.12.24</t>
    <phoneticPr fontId="3" type="noConversion"/>
  </si>
  <si>
    <t>2019.12.29</t>
    <phoneticPr fontId="3" type="noConversion"/>
  </si>
  <si>
    <t>비지정</t>
    <phoneticPr fontId="3" type="noConversion"/>
  </si>
  <si>
    <t>2019.01.31</t>
    <phoneticPr fontId="3" type="noConversion"/>
  </si>
  <si>
    <t>2019.03.11</t>
    <phoneticPr fontId="3" type="noConversion"/>
  </si>
  <si>
    <t>2019.03.11</t>
    <phoneticPr fontId="3" type="noConversion"/>
  </si>
  <si>
    <t>비지정</t>
    <phoneticPr fontId="3" type="noConversion"/>
  </si>
  <si>
    <t>2019.05.13</t>
    <phoneticPr fontId="3" type="noConversion"/>
  </si>
  <si>
    <t>비지정</t>
    <phoneticPr fontId="3" type="noConversion"/>
  </si>
  <si>
    <t>2019년 예금이자</t>
    <phoneticPr fontId="3" type="noConversion"/>
  </si>
  <si>
    <t>2019년 후원금</t>
    <phoneticPr fontId="3" type="noConversion"/>
  </si>
  <si>
    <t>2019년이자수입 1,006원</t>
    <phoneticPr fontId="3" type="noConversion"/>
  </si>
  <si>
    <t>기간:   2019년   01월    01일부터
        2019년   12월    31일까지</t>
    <phoneticPr fontId="3" type="noConversion"/>
  </si>
  <si>
    <t>2019.03.08</t>
    <phoneticPr fontId="3" type="noConversion"/>
  </si>
  <si>
    <t>2019.04.05</t>
    <phoneticPr fontId="3" type="noConversion"/>
  </si>
  <si>
    <t>2019.05.10</t>
    <phoneticPr fontId="3" type="noConversion"/>
  </si>
  <si>
    <t>국민관광상품권</t>
    <phoneticPr fontId="3" type="noConversion"/>
  </si>
  <si>
    <t>2019.06.05</t>
    <phoneticPr fontId="3" type="noConversion"/>
  </si>
  <si>
    <t>2019.05.21</t>
    <phoneticPr fontId="3" type="noConversion"/>
  </si>
  <si>
    <t>2019.06.25</t>
    <phoneticPr fontId="3" type="noConversion"/>
  </si>
  <si>
    <t>2019.07.02</t>
  </si>
  <si>
    <t>2019.07.02</t>
    <phoneticPr fontId="3" type="noConversion"/>
  </si>
  <si>
    <t>모두다가족사랑운동회(게임상품)</t>
    <phoneticPr fontId="3" type="noConversion"/>
  </si>
  <si>
    <t>모두다가족사랑운동회(간식(물)구입)</t>
    <phoneticPr fontId="3" type="noConversion"/>
  </si>
  <si>
    <t>2019.07.04</t>
    <phoneticPr fontId="3" type="noConversion"/>
  </si>
  <si>
    <t>2019.07.05</t>
    <phoneticPr fontId="3" type="noConversion"/>
  </si>
  <si>
    <t>2019.07.26</t>
    <phoneticPr fontId="3" type="noConversion"/>
  </si>
  <si>
    <t>가족봉사단베이커리활동사업지원</t>
    <phoneticPr fontId="3" type="noConversion"/>
  </si>
  <si>
    <t>가복종사단 베이커리 활동비품(오븐)구입</t>
    <phoneticPr fontId="3" type="noConversion"/>
  </si>
  <si>
    <t>2019.08.09</t>
    <phoneticPr fontId="3" type="noConversion"/>
  </si>
  <si>
    <t>2019.09.18</t>
    <phoneticPr fontId="3" type="noConversion"/>
  </si>
  <si>
    <t>생활환경이어려운다문화가정지원</t>
    <phoneticPr fontId="3" type="noConversion"/>
  </si>
  <si>
    <t>다문화가정(10가정)상품권</t>
    <phoneticPr fontId="3" type="noConversion"/>
  </si>
  <si>
    <t>2019.09.20</t>
    <phoneticPr fontId="3" type="noConversion"/>
  </si>
  <si>
    <t>2019.10.02</t>
    <phoneticPr fontId="3" type="noConversion"/>
  </si>
  <si>
    <t>2019.10.31</t>
    <phoneticPr fontId="3" type="noConversion"/>
  </si>
  <si>
    <t>2019.12.26</t>
    <phoneticPr fontId="3" type="noConversion"/>
  </si>
  <si>
    <t>50,000*2회</t>
    <phoneticPr fontId="3" type="noConversion"/>
  </si>
  <si>
    <t>2019.11.16</t>
    <phoneticPr fontId="3" type="noConversion"/>
  </si>
  <si>
    <t>해피투게더가족나눔의날바리스타물품구입</t>
    <phoneticPr fontId="3" type="noConversion"/>
  </si>
  <si>
    <t>결혼이민자바리스타활동지원</t>
    <phoneticPr fontId="3" type="noConversion"/>
  </si>
  <si>
    <t>2019.11.16</t>
    <phoneticPr fontId="3" type="noConversion"/>
  </si>
  <si>
    <t>세계문화축제(인스타그랩업로드참여자상품권)</t>
    <phoneticPr fontId="3" type="noConversion"/>
  </si>
  <si>
    <t>인스타그랩업로드참여자도서상품권</t>
    <phoneticPr fontId="3" type="noConversion"/>
  </si>
  <si>
    <t>비고</t>
    <phoneticPr fontId="3" type="noConversion"/>
  </si>
  <si>
    <t>2019.02.22</t>
    <phoneticPr fontId="3" type="noConversion"/>
  </si>
  <si>
    <t>세계문화축제(국기퍼레이드의상대여)</t>
    <phoneticPr fontId="3" type="noConversion"/>
  </si>
  <si>
    <t>세계문화축제(듀엣가요제제참가상품)</t>
    <phoneticPr fontId="3" type="noConversion"/>
  </si>
  <si>
    <t>2019.05.22</t>
    <phoneticPr fontId="3" type="noConversion"/>
  </si>
  <si>
    <t>국기퍼레이드나라별의상대여료</t>
    <phoneticPr fontId="3" type="noConversion"/>
  </si>
  <si>
    <t>듀엣가요제참가상품(샴푸세트)</t>
    <phoneticPr fontId="3" type="noConversion"/>
  </si>
  <si>
    <t>듀엣가요제인기상품(상품권)</t>
    <phoneticPr fontId="3" type="noConversion"/>
  </si>
  <si>
    <t>2019.05.31</t>
    <phoneticPr fontId="3" type="noConversion"/>
  </si>
  <si>
    <t>세계문화축제(부스운영)</t>
    <phoneticPr fontId="3" type="noConversion"/>
  </si>
  <si>
    <t>세계문화축제(부스운영의자대여)</t>
    <phoneticPr fontId="3" type="noConversion"/>
  </si>
  <si>
    <t>다문화자녀(500,000원*12명)</t>
    <phoneticPr fontId="3" type="noConversion"/>
  </si>
  <si>
    <t>다문화자녀(2,000,000원*12명)</t>
    <phoneticPr fontId="3" type="noConversion"/>
  </si>
  <si>
    <t>2019.02.15</t>
    <phoneticPr fontId="3" type="noConversion"/>
  </si>
  <si>
    <t>겨울의복</t>
    <phoneticPr fontId="3" type="noConversion"/>
  </si>
  <si>
    <t>담뿍및동화책세트</t>
    <phoneticPr fontId="3" type="noConversion"/>
  </si>
  <si>
    <t>담뿍및동하책세트</t>
    <phoneticPr fontId="3" type="noConversion"/>
  </si>
  <si>
    <t>명</t>
    <phoneticPr fontId="3" type="noConversion"/>
  </si>
  <si>
    <t>롱패딩(아동)</t>
    <phoneticPr fontId="3" type="noConversion"/>
  </si>
  <si>
    <t>2019.03.18</t>
    <phoneticPr fontId="3" type="noConversion"/>
  </si>
  <si>
    <t>매</t>
    <phoneticPr fontId="3" type="noConversion"/>
  </si>
  <si>
    <t>2019.02.25</t>
    <phoneticPr fontId="3" type="noConversion"/>
  </si>
  <si>
    <t>2019.04.22</t>
    <phoneticPr fontId="3" type="noConversion"/>
  </si>
  <si>
    <t>개인</t>
    <phoneticPr fontId="3" type="noConversion"/>
  </si>
  <si>
    <t>배냇저고리 2*15개</t>
    <phoneticPr fontId="3" type="noConversion"/>
  </si>
  <si>
    <t>벌</t>
    <phoneticPr fontId="3" type="noConversion"/>
  </si>
  <si>
    <t>배냇저고리</t>
    <phoneticPr fontId="3" type="noConversion"/>
  </si>
  <si>
    <t>배냇저고리</t>
    <phoneticPr fontId="3" type="noConversion"/>
  </si>
  <si>
    <t>2019.07.11</t>
    <phoneticPr fontId="3" type="noConversion"/>
  </si>
  <si>
    <t>건이강이나눔상자</t>
    <phoneticPr fontId="3" type="noConversion"/>
  </si>
  <si>
    <t>2019.07.12</t>
    <phoneticPr fontId="3" type="noConversion"/>
  </si>
  <si>
    <t>아동복</t>
    <phoneticPr fontId="3" type="noConversion"/>
  </si>
  <si>
    <t>아동복*50벌(30,000원상당)</t>
    <phoneticPr fontId="3" type="noConversion"/>
  </si>
  <si>
    <t>건이강이나눔사아(육아용품세트)*11박스(100,000원상당)</t>
    <phoneticPr fontId="3" type="noConversion"/>
  </si>
  <si>
    <t>2019.08.20</t>
    <phoneticPr fontId="3" type="noConversion"/>
  </si>
  <si>
    <t>학원비지원</t>
    <phoneticPr fontId="3" type="noConversion"/>
  </si>
  <si>
    <t>미술학원수강료 200,000*5회
악기(기타)학원수강료 150,000*7회</t>
    <phoneticPr fontId="3" type="noConversion"/>
  </si>
  <si>
    <t>명</t>
    <phoneticPr fontId="3" type="noConversion"/>
  </si>
  <si>
    <t>2019.09.16</t>
    <phoneticPr fontId="3" type="noConversion"/>
  </si>
  <si>
    <t>비영리법인</t>
    <phoneticPr fontId="3" type="noConversion"/>
  </si>
  <si>
    <t>온누리상품권 100,000*40매</t>
    <phoneticPr fontId="3" type="noConversion"/>
  </si>
  <si>
    <t>매</t>
    <phoneticPr fontId="3" type="noConversion"/>
  </si>
  <si>
    <t>2019.09.09</t>
    <phoneticPr fontId="3" type="noConversion"/>
  </si>
  <si>
    <t>햅쌀(10kg)</t>
    <phoneticPr fontId="3" type="noConversion"/>
  </si>
  <si>
    <t>햅쌀(10kg)*4포대</t>
    <phoneticPr fontId="3" type="noConversion"/>
  </si>
  <si>
    <t>포</t>
    <phoneticPr fontId="3" type="noConversion"/>
  </si>
  <si>
    <t>아동복*30벌(30,000원상당)</t>
    <phoneticPr fontId="3" type="noConversion"/>
  </si>
  <si>
    <t>2019.09.10</t>
    <phoneticPr fontId="3" type="noConversion"/>
  </si>
  <si>
    <t>2019.09.10</t>
    <phoneticPr fontId="3" type="noConversion"/>
  </si>
  <si>
    <t>젖병,젖꼭지</t>
    <phoneticPr fontId="3" type="noConversion"/>
  </si>
  <si>
    <t>젖병 10,000*60개/젖꼭지 10,000*650개</t>
    <phoneticPr fontId="3" type="noConversion"/>
  </si>
  <si>
    <t>개</t>
    <phoneticPr fontId="3" type="noConversion"/>
  </si>
  <si>
    <t>2019.11.08</t>
    <phoneticPr fontId="3" type="noConversion"/>
  </si>
  <si>
    <t>김치</t>
    <phoneticPr fontId="3" type="noConversion"/>
  </si>
  <si>
    <t>김치10kg*15포대, 20kg*3포대</t>
    <phoneticPr fontId="3" type="noConversion"/>
  </si>
  <si>
    <t>포대</t>
    <phoneticPr fontId="3" type="noConversion"/>
  </si>
  <si>
    <t>2019.12.03</t>
    <phoneticPr fontId="3" type="noConversion"/>
  </si>
  <si>
    <t>쌀(10kg)</t>
    <phoneticPr fontId="3" type="noConversion"/>
  </si>
  <si>
    <t>포</t>
    <phoneticPr fontId="3" type="noConversion"/>
  </si>
  <si>
    <t>쌀(10kg)*33개</t>
    <phoneticPr fontId="3" type="noConversion"/>
  </si>
  <si>
    <t>2019.05.03</t>
    <phoneticPr fontId="3" type="noConversion"/>
  </si>
  <si>
    <t>네일용품</t>
    <phoneticPr fontId="3" type="noConversion"/>
  </si>
  <si>
    <t>네일폴리쉬외 5종류</t>
    <phoneticPr fontId="3" type="noConversion"/>
  </si>
  <si>
    <t>2019.05.24</t>
    <phoneticPr fontId="3" type="noConversion"/>
  </si>
  <si>
    <t>생활용품</t>
    <phoneticPr fontId="3" type="noConversion"/>
  </si>
  <si>
    <t>참숫주방2종세트</t>
    <phoneticPr fontId="3" type="noConversion"/>
  </si>
  <si>
    <t>세트</t>
    <phoneticPr fontId="3" type="noConversion"/>
  </si>
  <si>
    <t>2019.07.02</t>
    <phoneticPr fontId="3" type="noConversion"/>
  </si>
  <si>
    <t>자전거,핼맷등</t>
    <phoneticPr fontId="3" type="noConversion"/>
  </si>
  <si>
    <t>자전거, 핼맷, 보호대 3세트</t>
    <phoneticPr fontId="3" type="noConversion"/>
  </si>
  <si>
    <t>생활용품,가전제품</t>
    <phoneticPr fontId="3" type="noConversion"/>
  </si>
  <si>
    <t>영리법인</t>
    <phoneticPr fontId="3" type="noConversion"/>
  </si>
  <si>
    <t>N</t>
    <phoneticPr fontId="3" type="noConversion"/>
  </si>
  <si>
    <t>종류</t>
    <phoneticPr fontId="3" type="noConversion"/>
  </si>
  <si>
    <t>종류</t>
    <phoneticPr fontId="3" type="noConversion"/>
  </si>
  <si>
    <t>2019.12.31</t>
    <phoneticPr fontId="3" type="noConversion"/>
  </si>
  <si>
    <t>생할용품</t>
    <phoneticPr fontId="3" type="noConversion"/>
  </si>
  <si>
    <t>쌀,신라면,휴지</t>
    <phoneticPr fontId="3" type="noConversion"/>
  </si>
  <si>
    <t>시마LDTV외4종류</t>
    <phoneticPr fontId="3" type="noConversion"/>
  </si>
  <si>
    <t>주방,생활용품,가전제품</t>
    <phoneticPr fontId="3" type="noConversion"/>
  </si>
  <si>
    <t>주방, 생활용품,가전제품</t>
    <phoneticPr fontId="3" type="noConversion"/>
  </si>
  <si>
    <t>생활용품, 가전제품 97종</t>
    <phoneticPr fontId="3" type="noConversion"/>
  </si>
  <si>
    <t>생활용품, 가전제품 50종</t>
    <phoneticPr fontId="3" type="noConversion"/>
  </si>
  <si>
    <t>소관법인</t>
    <phoneticPr fontId="3" type="noConversion"/>
  </si>
  <si>
    <t>2019.05.26</t>
    <phoneticPr fontId="3" type="noConversion"/>
  </si>
  <si>
    <t>음식</t>
    <phoneticPr fontId="3" type="noConversion"/>
  </si>
  <si>
    <t>부대찌개 200명분</t>
    <phoneticPr fontId="3" type="noConversion"/>
  </si>
  <si>
    <t>2019.05.26</t>
    <phoneticPr fontId="3" type="noConversion"/>
  </si>
  <si>
    <t>생활용품세트</t>
    <phoneticPr fontId="3" type="noConversion"/>
  </si>
  <si>
    <t>생활용품세트 8세트</t>
    <phoneticPr fontId="3" type="noConversion"/>
  </si>
  <si>
    <t>세트</t>
    <phoneticPr fontId="3" type="noConversion"/>
  </si>
  <si>
    <t>2019.07.06</t>
    <phoneticPr fontId="3" type="noConversion"/>
  </si>
  <si>
    <t>생할용품</t>
    <phoneticPr fontId="3" type="noConversion"/>
  </si>
  <si>
    <t>휴지, 반찬통 등 2종류</t>
    <phoneticPr fontId="3" type="noConversion"/>
  </si>
  <si>
    <t>2019.07.06</t>
    <phoneticPr fontId="3" type="noConversion"/>
  </si>
  <si>
    <t>쌀(500G)</t>
    <phoneticPr fontId="3" type="noConversion"/>
  </si>
  <si>
    <t>참드림증정용살(500g)</t>
    <phoneticPr fontId="3" type="noConversion"/>
  </si>
  <si>
    <t>봉</t>
    <phoneticPr fontId="3" type="noConversion"/>
  </si>
  <si>
    <t>2019.07.22</t>
    <phoneticPr fontId="3" type="noConversion"/>
  </si>
  <si>
    <t>2019.09.07</t>
    <phoneticPr fontId="3" type="noConversion"/>
  </si>
  <si>
    <t>전년도이월_LH파주본부와함께하는어울림캠프</t>
    <phoneticPr fontId="3" type="noConversion"/>
  </si>
  <si>
    <t>전년도이월_LG디스플레이후원사업)</t>
    <phoneticPr fontId="3" type="noConversion"/>
  </si>
  <si>
    <t>전년도이월_모국방문후원사업</t>
    <phoneticPr fontId="3" type="noConversion"/>
  </si>
  <si>
    <t>2019.09.18</t>
    <phoneticPr fontId="3" type="noConversion"/>
  </si>
  <si>
    <t>2019.08.20</t>
    <phoneticPr fontId="3" type="noConversion"/>
  </si>
  <si>
    <t>의료비지원</t>
    <phoneticPr fontId="3" type="noConversion"/>
  </si>
  <si>
    <t>명</t>
    <phoneticPr fontId="3" type="noConversion"/>
  </si>
  <si>
    <t>서울재활병원및파주시티요양병원의료지원</t>
    <phoneticPr fontId="3" type="noConversion"/>
  </si>
  <si>
    <t>서울재활병원 및 파주시티요양병원의료지원</t>
    <phoneticPr fontId="3" type="noConversion"/>
  </si>
  <si>
    <t>***</t>
    <phoneticPr fontId="3" type="noConversion"/>
  </si>
  <si>
    <t>다문화가족후원</t>
    <phoneticPr fontId="3" type="noConversion"/>
  </si>
  <si>
    <t>다문화가족후원/외국인근로자후원</t>
    <phoneticPr fontId="3" type="noConversion"/>
  </si>
  <si>
    <t>다문화가족후원/외국인근로자후원</t>
  </si>
  <si>
    <t>[단위:원]</t>
    <phoneticPr fontId="3" type="noConversion"/>
  </si>
  <si>
    <t>[단위: 원]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</si>
</sst>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6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9"/>
      <color theme="1"/>
      <name val="굴림체"/>
      <family val="3"/>
      <charset val="129"/>
    </font>
    <font>
      <sz val="10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9"/>
      <color rgb="FF000000"/>
      <name val="굴림체"/>
      <family val="3"/>
      <charset val="129"/>
    </font>
    <font>
      <sz val="10"/>
      <color rgb="FF000000"/>
      <name val="굴림체"/>
      <family val="3"/>
      <charset val="129"/>
    </font>
    <font>
      <b/>
      <sz val="16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2"/>
      <color theme="1"/>
      <name val="맑은 고딕"/>
      <family val="2"/>
      <charset val="129"/>
      <scheme val="minor"/>
    </font>
    <font>
      <b/>
      <sz val="10"/>
      <color theme="1"/>
      <name val="굴림체"/>
      <family val="3"/>
      <charset val="129"/>
    </font>
    <font>
      <sz val="10"/>
      <name val="굴림체"/>
      <family val="3"/>
      <charset val="129"/>
    </font>
    <font>
      <b/>
      <sz val="10"/>
      <color rgb="FF000000"/>
      <name val="굴림체"/>
      <family val="3"/>
      <charset val="129"/>
    </font>
    <font>
      <b/>
      <sz val="9"/>
      <color rgb="FF000000"/>
      <name val="굴림체"/>
      <family val="3"/>
      <charset val="129"/>
    </font>
    <font>
      <b/>
      <sz val="12"/>
      <color theme="1"/>
      <name val="맑은 고딕"/>
      <family val="2"/>
      <charset val="129"/>
      <scheme val="minor"/>
    </font>
    <font>
      <sz val="10"/>
      <color rgb="FF286892"/>
      <name val="굴림체"/>
      <family val="3"/>
      <charset val="129"/>
    </font>
    <font>
      <sz val="11"/>
      <name val="맑은 고딕"/>
      <family val="2"/>
      <charset val="129"/>
      <scheme val="minor"/>
    </font>
    <font>
      <b/>
      <sz val="10"/>
      <color theme="1"/>
      <name val="맑은 고딕"/>
      <family val="2"/>
      <charset val="129"/>
      <scheme val="minor"/>
    </font>
    <font>
      <b/>
      <sz val="16"/>
      <color theme="1"/>
      <name val="굴림체"/>
      <family val="3"/>
      <charset val="129"/>
    </font>
    <font>
      <sz val="6"/>
      <color theme="1"/>
      <name val="굴림체"/>
      <family val="3"/>
      <charset val="129"/>
    </font>
    <font>
      <sz val="11"/>
      <color rgb="FFFF0000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5D5D5D"/>
      </left>
      <right style="thin">
        <color rgb="FF5D5D5D"/>
      </right>
      <top style="thin">
        <color rgb="FF000000"/>
      </top>
      <bottom style="thin">
        <color rgb="FF5D5D5D"/>
      </bottom>
      <diagonal/>
    </border>
    <border>
      <left style="thin">
        <color rgb="FF5D5D5D"/>
      </left>
      <right style="thin">
        <color rgb="FF5D5D5D"/>
      </right>
      <top style="thin">
        <color rgb="FF5D5D5D"/>
      </top>
      <bottom style="thin">
        <color rgb="FF000000"/>
      </bottom>
      <diagonal/>
    </border>
    <border>
      <left style="thin">
        <color rgb="FF000000"/>
      </left>
      <right style="thin">
        <color rgb="FF5D5D5D"/>
      </right>
      <top style="thin">
        <color rgb="FF5D5D5D"/>
      </top>
      <bottom style="thin">
        <color rgb="FF000000"/>
      </bottom>
      <diagonal/>
    </border>
    <border>
      <left style="thin">
        <color rgb="FF000000"/>
      </left>
      <right style="thin">
        <color rgb="FF5D5D5D"/>
      </right>
      <top style="thin">
        <color rgb="FF000000"/>
      </top>
      <bottom style="thin">
        <color rgb="FF5D5D5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D5D5D"/>
      </left>
      <right/>
      <top style="thin">
        <color rgb="FF000000"/>
      </top>
      <bottom style="thin">
        <color rgb="FF5D5D5D"/>
      </bottom>
      <diagonal/>
    </border>
    <border>
      <left style="thin">
        <color rgb="FF5D5D5D"/>
      </left>
      <right/>
      <top style="thin">
        <color rgb="FF5D5D5D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41" fontId="4" fillId="0" borderId="0" xfId="1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41" fontId="7" fillId="0" borderId="0" xfId="1" applyFont="1" applyAlignment="1">
      <alignment vertical="center"/>
    </xf>
    <xf numFmtId="0" fontId="9" fillId="2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6" xfId="0" applyFont="1" applyFill="1" applyBorder="1" applyAlignment="1">
      <alignment vertical="center"/>
    </xf>
    <xf numFmtId="41" fontId="7" fillId="0" borderId="6" xfId="0" applyNumberFormat="1" applyFont="1" applyBorder="1" applyAlignment="1">
      <alignment vertical="center"/>
    </xf>
    <xf numFmtId="0" fontId="5" fillId="0" borderId="0" xfId="0" applyFont="1">
      <alignment vertical="center"/>
    </xf>
    <xf numFmtId="0" fontId="9" fillId="2" borderId="10" xfId="0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12" fillId="0" borderId="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4" fillId="3" borderId="6" xfId="0" applyFont="1" applyFill="1" applyBorder="1" applyAlignment="1">
      <alignment horizontal="center" vertical="center"/>
    </xf>
    <xf numFmtId="41" fontId="14" fillId="3" borderId="6" xfId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41" fontId="16" fillId="0" borderId="6" xfId="1" applyFont="1" applyBorder="1" applyAlignment="1">
      <alignment horizontal="center" vertical="center" wrapText="1"/>
    </xf>
    <xf numFmtId="0" fontId="18" fillId="0" borderId="0" xfId="0" applyFont="1">
      <alignment vertical="center"/>
    </xf>
    <xf numFmtId="0" fontId="9" fillId="5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/>
    </xf>
    <xf numFmtId="41" fontId="0" fillId="0" borderId="0" xfId="1" applyFont="1">
      <alignment vertical="center"/>
    </xf>
    <xf numFmtId="41" fontId="18" fillId="0" borderId="0" xfId="1" applyFont="1" applyBorder="1">
      <alignment vertical="center"/>
    </xf>
    <xf numFmtId="41" fontId="7" fillId="4" borderId="11" xfId="1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left" vertical="center" shrinkToFit="1"/>
    </xf>
    <xf numFmtId="0" fontId="15" fillId="0" borderId="11" xfId="0" applyFont="1" applyBorder="1" applyAlignment="1">
      <alignment horizontal="left" vertical="center" shrinkToFit="1"/>
    </xf>
    <xf numFmtId="0" fontId="20" fillId="0" borderId="0" xfId="0" applyFont="1">
      <alignment vertical="center"/>
    </xf>
    <xf numFmtId="41" fontId="14" fillId="0" borderId="6" xfId="1" applyFont="1" applyBorder="1" applyAlignment="1">
      <alignment horizontal="right" vertical="center"/>
    </xf>
    <xf numFmtId="0" fontId="21" fillId="0" borderId="6" xfId="0" applyFont="1" applyBorder="1">
      <alignment vertical="center"/>
    </xf>
    <xf numFmtId="0" fontId="12" fillId="0" borderId="0" xfId="0" applyFont="1" applyBorder="1" applyAlignment="1">
      <alignment horizontal="justify" vertical="center" wrapText="1"/>
    </xf>
    <xf numFmtId="0" fontId="12" fillId="0" borderId="0" xfId="0" applyFont="1" applyBorder="1" applyAlignment="1">
      <alignment horizontal="justify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41" fontId="7" fillId="5" borderId="10" xfId="1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left" vertical="center" wrapText="1" shrinkToFit="1"/>
    </xf>
    <xf numFmtId="41" fontId="7" fillId="5" borderId="6" xfId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6" xfId="0" applyFont="1" applyFill="1" applyBorder="1">
      <alignment vertical="center"/>
    </xf>
    <xf numFmtId="0" fontId="8" fillId="4" borderId="6" xfId="0" applyFont="1" applyFill="1" applyBorder="1">
      <alignment vertical="center"/>
    </xf>
    <xf numFmtId="0" fontId="7" fillId="4" borderId="6" xfId="0" applyFont="1" applyFill="1" applyBorder="1" applyAlignment="1">
      <alignment vertical="center" shrinkToFit="1"/>
    </xf>
    <xf numFmtId="41" fontId="7" fillId="4" borderId="6" xfId="1" applyFont="1" applyFill="1" applyBorder="1" applyAlignment="1">
      <alignment horizontal="right" vertical="center"/>
    </xf>
    <xf numFmtId="41" fontId="4" fillId="0" borderId="0" xfId="1" applyFont="1" applyBorder="1">
      <alignment vertical="center"/>
    </xf>
    <xf numFmtId="41" fontId="16" fillId="0" borderId="9" xfId="1" applyFont="1" applyBorder="1" applyAlignment="1">
      <alignment horizontal="center" vertical="center" wrapText="1"/>
    </xf>
    <xf numFmtId="41" fontId="17" fillId="0" borderId="9" xfId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justify" vertical="center" wrapText="1"/>
    </xf>
    <xf numFmtId="0" fontId="6" fillId="4" borderId="6" xfId="0" applyFont="1" applyFill="1" applyBorder="1" applyAlignment="1">
      <alignment horizontal="justify" vertical="center" shrinkToFit="1"/>
    </xf>
    <xf numFmtId="0" fontId="7" fillId="4" borderId="6" xfId="0" applyFont="1" applyFill="1" applyBorder="1" applyAlignment="1">
      <alignment horizontal="justify" vertical="center" shrinkToFit="1"/>
    </xf>
    <xf numFmtId="41" fontId="7" fillId="0" borderId="6" xfId="1" applyFont="1" applyBorder="1" applyAlignment="1">
      <alignment horizontal="right" vertical="center"/>
    </xf>
    <xf numFmtId="0" fontId="0" fillId="0" borderId="0" xfId="0" applyFont="1">
      <alignment vertical="center"/>
    </xf>
    <xf numFmtId="41" fontId="7" fillId="4" borderId="10" xfId="1" applyFont="1" applyFill="1" applyBorder="1" applyAlignment="1">
      <alignment horizontal="center" vertical="center" wrapText="1"/>
    </xf>
    <xf numFmtId="41" fontId="7" fillId="4" borderId="10" xfId="1" applyFont="1" applyFill="1" applyBorder="1" applyAlignment="1">
      <alignment horizontal="right" vertical="center"/>
    </xf>
    <xf numFmtId="41" fontId="7" fillId="4" borderId="10" xfId="1" applyFont="1" applyFill="1" applyBorder="1" applyAlignment="1">
      <alignment horizontal="right" vertical="center" wrapText="1"/>
    </xf>
    <xf numFmtId="41" fontId="7" fillId="4" borderId="10" xfId="1" applyFont="1" applyFill="1" applyBorder="1" applyAlignment="1">
      <alignment horizontal="left" vertical="center" wrapText="1"/>
    </xf>
    <xf numFmtId="41" fontId="1" fillId="4" borderId="0" xfId="1" applyFont="1" applyFill="1" applyAlignment="1">
      <alignment horizontal="right" vertical="center"/>
    </xf>
    <xf numFmtId="0" fontId="7" fillId="5" borderId="6" xfId="0" applyFont="1" applyFill="1" applyBorder="1" applyAlignment="1">
      <alignment horizontal="center" vertical="center" wrapText="1"/>
    </xf>
    <xf numFmtId="41" fontId="14" fillId="0" borderId="6" xfId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justify" vertical="center" wrapText="1"/>
    </xf>
    <xf numFmtId="0" fontId="23" fillId="0" borderId="0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center" wrapText="1"/>
    </xf>
    <xf numFmtId="41" fontId="7" fillId="4" borderId="6" xfId="1" applyFont="1" applyFill="1" applyBorder="1" applyAlignment="1">
      <alignment horizontal="center" vertical="center" wrapText="1"/>
    </xf>
    <xf numFmtId="41" fontId="7" fillId="4" borderId="6" xfId="1" applyFont="1" applyFill="1" applyBorder="1" applyAlignment="1">
      <alignment horizontal="right" vertical="center" wrapText="1"/>
    </xf>
    <xf numFmtId="41" fontId="7" fillId="4" borderId="6" xfId="1" applyFont="1" applyFill="1" applyBorder="1" applyAlignment="1">
      <alignment horizontal="left" vertical="center" wrapText="1"/>
    </xf>
    <xf numFmtId="41" fontId="7" fillId="0" borderId="0" xfId="1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justify" vertical="center" wrapText="1"/>
    </xf>
    <xf numFmtId="0" fontId="7" fillId="3" borderId="6" xfId="0" applyFont="1" applyFill="1" applyBorder="1" applyAlignment="1">
      <alignment horizontal="center" vertical="center" wrapText="1"/>
    </xf>
    <xf numFmtId="41" fontId="7" fillId="3" borderId="6" xfId="1" applyFont="1" applyFill="1" applyBorder="1" applyAlignment="1">
      <alignment horizontal="justify" vertical="center" wrapText="1"/>
    </xf>
    <xf numFmtId="41" fontId="7" fillId="0" borderId="6" xfId="1" applyFont="1" applyBorder="1" applyAlignment="1">
      <alignment horizontal="left" vertical="center" shrinkToFit="1"/>
    </xf>
    <xf numFmtId="0" fontId="7" fillId="0" borderId="6" xfId="0" applyFont="1" applyBorder="1" applyAlignment="1">
      <alignment horizontal="justify" vertical="center" shrinkToFit="1"/>
    </xf>
    <xf numFmtId="41" fontId="7" fillId="4" borderId="10" xfId="1" applyFont="1" applyFill="1" applyBorder="1" applyAlignment="1">
      <alignment vertical="center" wrapText="1"/>
    </xf>
    <xf numFmtId="0" fontId="7" fillId="4" borderId="6" xfId="0" applyFont="1" applyFill="1" applyBorder="1" applyAlignment="1">
      <alignment horizontal="center" vertical="center" shrinkToFi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shrinkToFit="1"/>
    </xf>
    <xf numFmtId="0" fontId="7" fillId="4" borderId="6" xfId="0" applyFont="1" applyFill="1" applyBorder="1" applyAlignment="1">
      <alignment horizontal="left" vertical="center" shrinkToFit="1"/>
    </xf>
    <xf numFmtId="41" fontId="7" fillId="4" borderId="11" xfId="1" applyFont="1" applyFill="1" applyBorder="1" applyAlignment="1">
      <alignment horizontal="right" vertical="center"/>
    </xf>
    <xf numFmtId="41" fontId="14" fillId="0" borderId="6" xfId="1" applyFont="1" applyBorder="1" applyAlignment="1">
      <alignment horizontal="right" vertical="center" wrapText="1"/>
    </xf>
    <xf numFmtId="0" fontId="7" fillId="4" borderId="11" xfId="0" applyFont="1" applyFill="1" applyBorder="1" applyAlignment="1">
      <alignment horizontal="center" vertical="center" shrinkToFit="1"/>
    </xf>
    <xf numFmtId="0" fontId="6" fillId="4" borderId="10" xfId="0" applyFont="1" applyFill="1" applyBorder="1" applyAlignment="1">
      <alignment horizontal="center" vertical="center" shrinkToFit="1"/>
    </xf>
    <xf numFmtId="0" fontId="0" fillId="4" borderId="0" xfId="0" applyFont="1" applyFill="1">
      <alignment vertical="center"/>
    </xf>
    <xf numFmtId="41" fontId="24" fillId="4" borderId="0" xfId="1" applyFont="1" applyFill="1" applyAlignment="1">
      <alignment horizontal="right" vertical="center"/>
    </xf>
    <xf numFmtId="41" fontId="6" fillId="4" borderId="10" xfId="1" applyFont="1" applyFill="1" applyBorder="1" applyAlignment="1">
      <alignment horizontal="left" vertical="center" wrapText="1"/>
    </xf>
    <xf numFmtId="0" fontId="5" fillId="0" borderId="6" xfId="0" applyFont="1" applyBorder="1">
      <alignment vertical="center"/>
    </xf>
    <xf numFmtId="0" fontId="7" fillId="4" borderId="11" xfId="0" applyFont="1" applyFill="1" applyBorder="1" applyAlignment="1">
      <alignment vertical="center" shrinkToFit="1"/>
    </xf>
    <xf numFmtId="41" fontId="7" fillId="4" borderId="11" xfId="1" applyFont="1" applyFill="1" applyBorder="1" applyAlignment="1">
      <alignment horizontal="right" vertical="center" wrapText="1"/>
    </xf>
    <xf numFmtId="41" fontId="7" fillId="4" borderId="11" xfId="1" applyFont="1" applyFill="1" applyBorder="1" applyAlignment="1">
      <alignment horizontal="right" vertical="center" shrinkToFit="1"/>
    </xf>
    <xf numFmtId="0" fontId="7" fillId="4" borderId="11" xfId="0" applyFont="1" applyFill="1" applyBorder="1" applyAlignment="1">
      <alignment horizontal="left" vertical="center" wrapText="1" shrinkToFit="1"/>
    </xf>
    <xf numFmtId="0" fontId="7" fillId="4" borderId="11" xfId="1" applyNumberFormat="1" applyFont="1" applyFill="1" applyBorder="1" applyAlignment="1">
      <alignment horizontal="right" vertical="center" wrapText="1"/>
    </xf>
    <xf numFmtId="0" fontId="7" fillId="4" borderId="6" xfId="0" applyFont="1" applyFill="1" applyBorder="1" applyAlignment="1">
      <alignment horizontal="left" vertical="center" wrapText="1" shrinkToFit="1"/>
    </xf>
    <xf numFmtId="0" fontId="8" fillId="0" borderId="0" xfId="0" applyFont="1" applyAlignment="1">
      <alignment horizontal="justify" vertical="center"/>
    </xf>
    <xf numFmtId="0" fontId="8" fillId="0" borderId="6" xfId="0" applyFont="1" applyBorder="1" applyAlignment="1">
      <alignment horizontal="justify" vertical="center"/>
    </xf>
    <xf numFmtId="0" fontId="15" fillId="0" borderId="18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justify" vertical="center" shrinkToFit="1"/>
    </xf>
    <xf numFmtId="0" fontId="6" fillId="0" borderId="6" xfId="0" applyFont="1" applyBorder="1" applyAlignment="1">
      <alignment horizontal="justify" vertical="center"/>
    </xf>
    <xf numFmtId="41" fontId="7" fillId="4" borderId="6" xfId="1" applyFont="1" applyFill="1" applyBorder="1" applyAlignment="1">
      <alignment vertical="center" wrapText="1"/>
    </xf>
    <xf numFmtId="0" fontId="15" fillId="4" borderId="6" xfId="0" applyFont="1" applyFill="1" applyBorder="1" applyAlignment="1">
      <alignment horizontal="center" vertical="center" shrinkToFit="1"/>
    </xf>
    <xf numFmtId="0" fontId="6" fillId="4" borderId="6" xfId="0" applyFont="1" applyFill="1" applyBorder="1" applyAlignment="1">
      <alignment horizontal="center" vertical="center" shrinkToFit="1"/>
    </xf>
    <xf numFmtId="0" fontId="12" fillId="0" borderId="9" xfId="0" applyFont="1" applyBorder="1" applyAlignment="1">
      <alignment vertical="center" wrapText="1"/>
    </xf>
    <xf numFmtId="0" fontId="12" fillId="0" borderId="9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25" fillId="0" borderId="0" xfId="0" applyFont="1" applyAlignment="1">
      <alignment horizontal="right" vertical="center"/>
    </xf>
    <xf numFmtId="0" fontId="10" fillId="5" borderId="6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41" fontId="10" fillId="2" borderId="10" xfId="1" applyFont="1" applyFill="1" applyBorder="1" applyAlignment="1">
      <alignment horizontal="center" vertical="center" wrapText="1"/>
    </xf>
    <xf numFmtId="41" fontId="10" fillId="2" borderId="11" xfId="1" applyFont="1" applyFill="1" applyBorder="1" applyAlignment="1">
      <alignment horizontal="center" vertical="center" wrapText="1"/>
    </xf>
    <xf numFmtId="41" fontId="17" fillId="0" borderId="6" xfId="1" applyFont="1" applyBorder="1" applyAlignment="1">
      <alignment horizontal="center" vertical="center" wrapText="1"/>
    </xf>
    <xf numFmtId="41" fontId="16" fillId="0" borderId="6" xfId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41" fontId="7" fillId="5" borderId="10" xfId="1" applyFont="1" applyFill="1" applyBorder="1" applyAlignment="1">
      <alignment horizontal="center" vertical="center"/>
    </xf>
    <xf numFmtId="41" fontId="7" fillId="5" borderId="11" xfId="1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justify" vertical="center" wrapText="1"/>
    </xf>
    <xf numFmtId="0" fontId="19" fillId="5" borderId="6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41" fontId="14" fillId="0" borderId="6" xfId="1" applyFont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41" fontId="14" fillId="0" borderId="6" xfId="1" applyNumberFormat="1" applyFont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abSelected="1" zoomScaleNormal="100" workbookViewId="0">
      <pane xSplit="9" ySplit="11" topLeftCell="J22" activePane="bottomRight" state="frozen"/>
      <selection pane="topRight" activeCell="J1" sqref="J1"/>
      <selection pane="bottomLeft" activeCell="A12" sqref="A12"/>
      <selection pane="bottomRight" activeCell="G23" sqref="G23"/>
    </sheetView>
  </sheetViews>
  <sheetFormatPr defaultRowHeight="16.5"/>
  <cols>
    <col min="1" max="1" width="4" style="8" customWidth="1"/>
    <col min="2" max="2" width="11.125" style="6" customWidth="1"/>
    <col min="3" max="3" width="7" style="6" customWidth="1"/>
    <col min="4" max="4" width="11.5" style="7" customWidth="1"/>
    <col min="5" max="5" width="7.375" style="8" customWidth="1"/>
    <col min="6" max="6" width="6.25" style="8" customWidth="1"/>
    <col min="7" max="7" width="6.75" style="8" customWidth="1"/>
    <col min="8" max="8" width="6.875" style="8" customWidth="1"/>
    <col min="9" max="9" width="17.125" style="7" customWidth="1"/>
    <col min="10" max="10" width="35.25" style="7" customWidth="1"/>
    <col min="11" max="11" width="13.5" style="9" customWidth="1"/>
    <col min="12" max="12" width="8" style="6" customWidth="1"/>
    <col min="13" max="13" width="10.875" hidden="1" customWidth="1"/>
    <col min="14" max="14" width="9.375" hidden="1" customWidth="1"/>
  </cols>
  <sheetData>
    <row r="1" spans="1:14">
      <c r="A1" s="5" t="s">
        <v>25</v>
      </c>
    </row>
    <row r="2" spans="1:14" s="16" customFormat="1" ht="33" customHeight="1">
      <c r="A2" s="120" t="s">
        <v>78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4" ht="31.5" customHeight="1">
      <c r="A3" s="121" t="s">
        <v>106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4" s="18" customFormat="1" ht="21" customHeight="1">
      <c r="A4" s="119" t="s">
        <v>26</v>
      </c>
      <c r="B4" s="119"/>
      <c r="C4" s="119"/>
      <c r="D4" s="119"/>
      <c r="E4" s="119"/>
      <c r="F4" s="119"/>
      <c r="G4" s="119"/>
      <c r="H4" s="119"/>
      <c r="I4" s="119"/>
      <c r="J4" s="114"/>
      <c r="K4" s="115" t="s">
        <v>283</v>
      </c>
      <c r="L4" s="114"/>
    </row>
    <row r="5" spans="1:14" s="1" customFormat="1" ht="21" customHeight="1">
      <c r="A5" s="118" t="s">
        <v>34</v>
      </c>
      <c r="B5" s="118"/>
      <c r="C5" s="118"/>
      <c r="D5" s="118"/>
      <c r="E5" s="118"/>
      <c r="F5" s="118"/>
      <c r="G5" s="118"/>
      <c r="H5" s="118"/>
      <c r="I5" s="118"/>
      <c r="J5" s="118" t="s">
        <v>39</v>
      </c>
      <c r="K5" s="118" t="s">
        <v>40</v>
      </c>
      <c r="L5" s="118"/>
    </row>
    <row r="6" spans="1:14" s="1" customFormat="1" ht="21" customHeight="1">
      <c r="A6" s="118" t="s">
        <v>33</v>
      </c>
      <c r="B6" s="118"/>
      <c r="C6" s="118"/>
      <c r="D6" s="118" t="s">
        <v>35</v>
      </c>
      <c r="E6" s="118"/>
      <c r="F6" s="118" t="s">
        <v>37</v>
      </c>
      <c r="G6" s="118"/>
      <c r="H6" s="118"/>
      <c r="I6" s="30" t="s">
        <v>38</v>
      </c>
      <c r="J6" s="118"/>
      <c r="K6" s="118"/>
      <c r="L6" s="118"/>
    </row>
    <row r="7" spans="1:14" s="4" customFormat="1" ht="21" customHeight="1">
      <c r="A7" s="132">
        <f>SUM(K13,K15,K19,K20,K21,K22,K24,K25,K27,K28,K29,K30,K31,K32,K33,K34)</f>
        <v>5200000</v>
      </c>
      <c r="B7" s="132"/>
      <c r="C7" s="132"/>
      <c r="D7" s="132">
        <f>SUM(K14,K23)</f>
        <v>1500000</v>
      </c>
      <c r="E7" s="132"/>
      <c r="F7" s="132">
        <v>0</v>
      </c>
      <c r="G7" s="132"/>
      <c r="H7" s="132"/>
      <c r="I7" s="31">
        <f>SUM(K11:K12)+K16+K17+K18</f>
        <v>992768</v>
      </c>
      <c r="J7" s="31">
        <f>SUM(A7:I7)</f>
        <v>7692768</v>
      </c>
      <c r="K7" s="131" t="s">
        <v>137</v>
      </c>
      <c r="L7" s="131"/>
    </row>
    <row r="8" spans="1:14" s="18" customFormat="1" ht="6" customHeight="1">
      <c r="A8" s="19"/>
      <c r="B8" s="19"/>
      <c r="C8" s="19"/>
      <c r="D8" s="19"/>
      <c r="E8" s="20"/>
      <c r="F8" s="20"/>
      <c r="G8" s="20"/>
      <c r="H8" s="20"/>
      <c r="I8" s="19"/>
      <c r="J8" s="19"/>
      <c r="K8" s="19"/>
      <c r="L8" s="19"/>
    </row>
    <row r="9" spans="1:14" ht="15.75" customHeight="1">
      <c r="A9" s="122" t="s">
        <v>0</v>
      </c>
      <c r="B9" s="124" t="s">
        <v>27</v>
      </c>
      <c r="C9" s="124" t="s">
        <v>28</v>
      </c>
      <c r="D9" s="126" t="s">
        <v>29</v>
      </c>
      <c r="E9" s="127"/>
      <c r="F9" s="127"/>
      <c r="G9" s="127"/>
      <c r="H9" s="128"/>
      <c r="I9" s="124" t="s">
        <v>1</v>
      </c>
      <c r="J9" s="124" t="s">
        <v>2</v>
      </c>
      <c r="K9" s="129" t="s">
        <v>3</v>
      </c>
      <c r="L9" s="124" t="s">
        <v>4</v>
      </c>
    </row>
    <row r="10" spans="1:14" ht="25.5" customHeight="1">
      <c r="A10" s="123"/>
      <c r="B10" s="125"/>
      <c r="C10" s="125"/>
      <c r="D10" s="125"/>
      <c r="E10" s="17" t="s">
        <v>32</v>
      </c>
      <c r="F10" s="17" t="s">
        <v>67</v>
      </c>
      <c r="G10" s="17" t="s">
        <v>30</v>
      </c>
      <c r="H10" s="17" t="s">
        <v>31</v>
      </c>
      <c r="I10" s="125"/>
      <c r="J10" s="125"/>
      <c r="K10" s="130"/>
      <c r="L10" s="125"/>
    </row>
    <row r="11" spans="1:14" s="65" customFormat="1" ht="21" customHeight="1">
      <c r="A11" s="59">
        <v>1</v>
      </c>
      <c r="B11" s="59" t="s">
        <v>107</v>
      </c>
      <c r="C11" s="59"/>
      <c r="D11" s="77"/>
      <c r="E11" s="77"/>
      <c r="F11" s="77"/>
      <c r="G11" s="77"/>
      <c r="H11" s="77"/>
      <c r="I11" s="86"/>
      <c r="J11" s="86" t="s">
        <v>42</v>
      </c>
      <c r="K11" s="64">
        <v>367871</v>
      </c>
      <c r="L11" s="13" t="s">
        <v>43</v>
      </c>
      <c r="M11" s="4">
        <v>1501105</v>
      </c>
      <c r="N11" s="4">
        <v>839289</v>
      </c>
    </row>
    <row r="12" spans="1:14" s="65" customFormat="1" ht="21" customHeight="1">
      <c r="A12" s="59">
        <v>2</v>
      </c>
      <c r="B12" s="59" t="s">
        <v>107</v>
      </c>
      <c r="C12" s="59"/>
      <c r="D12" s="77"/>
      <c r="E12" s="77"/>
      <c r="F12" s="77"/>
      <c r="G12" s="77"/>
      <c r="H12" s="77"/>
      <c r="I12" s="86"/>
      <c r="J12" s="86" t="s">
        <v>41</v>
      </c>
      <c r="K12" s="64">
        <v>621603</v>
      </c>
      <c r="L12" s="13" t="s">
        <v>44</v>
      </c>
      <c r="M12" s="4"/>
      <c r="N12" s="4"/>
    </row>
    <row r="13" spans="1:14" s="65" customFormat="1" ht="21" customHeight="1">
      <c r="A13" s="59">
        <v>3</v>
      </c>
      <c r="B13" s="59" t="s">
        <v>108</v>
      </c>
      <c r="C13" s="59" t="s">
        <v>46</v>
      </c>
      <c r="D13" s="77" t="s">
        <v>47</v>
      </c>
      <c r="E13" s="77"/>
      <c r="F13" s="77"/>
      <c r="G13" s="12" t="s">
        <v>20</v>
      </c>
      <c r="H13" s="77"/>
      <c r="I13" s="113" t="s">
        <v>279</v>
      </c>
      <c r="J13" s="86" t="s">
        <v>48</v>
      </c>
      <c r="K13" s="64">
        <v>150000</v>
      </c>
      <c r="L13" s="59" t="s">
        <v>80</v>
      </c>
    </row>
    <row r="14" spans="1:14" s="65" customFormat="1" ht="21" customHeight="1">
      <c r="A14" s="59">
        <v>4</v>
      </c>
      <c r="B14" s="59" t="s">
        <v>129</v>
      </c>
      <c r="C14" s="51" t="s">
        <v>87</v>
      </c>
      <c r="D14" s="52" t="s">
        <v>90</v>
      </c>
      <c r="E14" s="53"/>
      <c r="F14" s="53"/>
      <c r="G14" s="51" t="s">
        <v>20</v>
      </c>
      <c r="H14" s="53"/>
      <c r="I14" s="113" t="s">
        <v>279</v>
      </c>
      <c r="J14" s="86" t="s">
        <v>48</v>
      </c>
      <c r="K14" s="55">
        <v>1000000</v>
      </c>
      <c r="L14" s="88" t="s">
        <v>128</v>
      </c>
    </row>
    <row r="15" spans="1:14" s="65" customFormat="1" ht="21" customHeight="1">
      <c r="A15" s="59">
        <v>5</v>
      </c>
      <c r="B15" s="59" t="s">
        <v>109</v>
      </c>
      <c r="C15" s="59" t="s">
        <v>46</v>
      </c>
      <c r="D15" s="77" t="s">
        <v>47</v>
      </c>
      <c r="E15" s="77"/>
      <c r="F15" s="77"/>
      <c r="G15" s="12" t="s">
        <v>20</v>
      </c>
      <c r="H15" s="77"/>
      <c r="I15" s="113" t="s">
        <v>279</v>
      </c>
      <c r="J15" s="86" t="s">
        <v>48</v>
      </c>
      <c r="K15" s="64">
        <v>150000</v>
      </c>
      <c r="L15" s="59" t="s">
        <v>43</v>
      </c>
    </row>
    <row r="16" spans="1:14" s="65" customFormat="1" ht="21" customHeight="1">
      <c r="A16" s="59">
        <v>6</v>
      </c>
      <c r="B16" s="59" t="s">
        <v>130</v>
      </c>
      <c r="C16" s="59"/>
      <c r="D16" s="77"/>
      <c r="E16" s="77"/>
      <c r="F16" s="77"/>
      <c r="G16" s="12"/>
      <c r="H16" s="77"/>
      <c r="I16" s="62"/>
      <c r="J16" s="109" t="s">
        <v>270</v>
      </c>
      <c r="K16" s="64">
        <v>517</v>
      </c>
      <c r="L16" s="59" t="s">
        <v>132</v>
      </c>
    </row>
    <row r="17" spans="1:12" s="65" customFormat="1" ht="21" customHeight="1">
      <c r="A17" s="59">
        <v>7</v>
      </c>
      <c r="B17" s="59" t="s">
        <v>130</v>
      </c>
      <c r="C17" s="59"/>
      <c r="D17" s="77"/>
      <c r="E17" s="77"/>
      <c r="F17" s="77"/>
      <c r="G17" s="12"/>
      <c r="H17" s="77"/>
      <c r="I17" s="62"/>
      <c r="J17" s="86" t="s">
        <v>272</v>
      </c>
      <c r="K17" s="64">
        <v>2666</v>
      </c>
      <c r="L17" s="59" t="s">
        <v>132</v>
      </c>
    </row>
    <row r="18" spans="1:12" s="65" customFormat="1" ht="21" customHeight="1">
      <c r="A18" s="59">
        <v>8</v>
      </c>
      <c r="B18" s="59" t="s">
        <v>131</v>
      </c>
      <c r="C18" s="59"/>
      <c r="D18" s="77"/>
      <c r="E18" s="77"/>
      <c r="F18" s="77"/>
      <c r="G18" s="12"/>
      <c r="H18" s="77"/>
      <c r="I18" s="62"/>
      <c r="J18" s="86" t="s">
        <v>271</v>
      </c>
      <c r="K18" s="64">
        <v>111</v>
      </c>
      <c r="L18" s="59" t="s">
        <v>132</v>
      </c>
    </row>
    <row r="19" spans="1:12" s="65" customFormat="1" ht="21" customHeight="1">
      <c r="A19" s="59">
        <v>9</v>
      </c>
      <c r="B19" s="59" t="s">
        <v>110</v>
      </c>
      <c r="C19" s="60" t="s">
        <v>46</v>
      </c>
      <c r="D19" s="61" t="s">
        <v>47</v>
      </c>
      <c r="E19" s="61"/>
      <c r="F19" s="61"/>
      <c r="G19" s="12" t="s">
        <v>20</v>
      </c>
      <c r="H19" s="61"/>
      <c r="I19" s="113" t="s">
        <v>279</v>
      </c>
      <c r="J19" s="63" t="s">
        <v>48</v>
      </c>
      <c r="K19" s="64">
        <v>150000</v>
      </c>
      <c r="L19" s="59" t="s">
        <v>80</v>
      </c>
    </row>
    <row r="20" spans="1:12" s="65" customFormat="1" ht="21" customHeight="1">
      <c r="A20" s="59">
        <v>10</v>
      </c>
      <c r="B20" s="59" t="s">
        <v>111</v>
      </c>
      <c r="C20" s="60" t="s">
        <v>46</v>
      </c>
      <c r="D20" s="61" t="s">
        <v>47</v>
      </c>
      <c r="E20" s="61"/>
      <c r="F20" s="61"/>
      <c r="G20" s="12" t="s">
        <v>20</v>
      </c>
      <c r="H20" s="61"/>
      <c r="I20" s="113" t="s">
        <v>279</v>
      </c>
      <c r="J20" s="63" t="s">
        <v>48</v>
      </c>
      <c r="K20" s="64">
        <v>150000</v>
      </c>
      <c r="L20" s="59" t="s">
        <v>80</v>
      </c>
    </row>
    <row r="21" spans="1:12" s="96" customFormat="1" ht="21" customHeight="1">
      <c r="A21" s="59">
        <v>11</v>
      </c>
      <c r="B21" s="60" t="s">
        <v>112</v>
      </c>
      <c r="C21" s="51" t="s">
        <v>87</v>
      </c>
      <c r="D21" s="52" t="s">
        <v>90</v>
      </c>
      <c r="E21" s="53"/>
      <c r="F21" s="53"/>
      <c r="G21" s="51" t="s">
        <v>20</v>
      </c>
      <c r="H21" s="53"/>
      <c r="I21" s="113" t="s">
        <v>279</v>
      </c>
      <c r="J21" s="54" t="s">
        <v>113</v>
      </c>
      <c r="K21" s="55">
        <v>2000000</v>
      </c>
      <c r="L21" s="88" t="s">
        <v>80</v>
      </c>
    </row>
    <row r="22" spans="1:12" s="96" customFormat="1" ht="21" customHeight="1">
      <c r="A22" s="59">
        <v>12</v>
      </c>
      <c r="B22" s="60" t="s">
        <v>114</v>
      </c>
      <c r="C22" s="51" t="s">
        <v>115</v>
      </c>
      <c r="D22" s="52" t="s">
        <v>92</v>
      </c>
      <c r="E22" s="53"/>
      <c r="F22" s="53"/>
      <c r="G22" s="51" t="s">
        <v>20</v>
      </c>
      <c r="H22" s="53"/>
      <c r="I22" s="113" t="s">
        <v>279</v>
      </c>
      <c r="J22" s="54" t="s">
        <v>113</v>
      </c>
      <c r="K22" s="55">
        <v>200000</v>
      </c>
      <c r="L22" s="88" t="s">
        <v>116</v>
      </c>
    </row>
    <row r="23" spans="1:12" s="96" customFormat="1" ht="21" customHeight="1">
      <c r="A23" s="59">
        <v>13</v>
      </c>
      <c r="B23" s="60" t="s">
        <v>133</v>
      </c>
      <c r="C23" s="51" t="s">
        <v>115</v>
      </c>
      <c r="D23" s="52" t="s">
        <v>92</v>
      </c>
      <c r="E23" s="53"/>
      <c r="F23" s="53"/>
      <c r="G23" s="51" t="s">
        <v>20</v>
      </c>
      <c r="H23" s="53"/>
      <c r="I23" s="113" t="s">
        <v>279</v>
      </c>
      <c r="J23" s="54" t="s">
        <v>113</v>
      </c>
      <c r="K23" s="55">
        <v>500000</v>
      </c>
      <c r="L23" s="88" t="s">
        <v>134</v>
      </c>
    </row>
    <row r="24" spans="1:12" s="96" customFormat="1" ht="21" customHeight="1">
      <c r="A24" s="59">
        <v>14</v>
      </c>
      <c r="B24" s="60" t="s">
        <v>117</v>
      </c>
      <c r="C24" s="60" t="s">
        <v>46</v>
      </c>
      <c r="D24" s="61" t="s">
        <v>92</v>
      </c>
      <c r="E24" s="61"/>
      <c r="F24" s="61"/>
      <c r="G24" s="12" t="s">
        <v>20</v>
      </c>
      <c r="H24" s="61"/>
      <c r="I24" s="113" t="s">
        <v>279</v>
      </c>
      <c r="J24" s="54" t="s">
        <v>113</v>
      </c>
      <c r="K24" s="64">
        <v>200000</v>
      </c>
      <c r="L24" s="59" t="s">
        <v>43</v>
      </c>
    </row>
    <row r="25" spans="1:12" s="65" customFormat="1" ht="21" customHeight="1">
      <c r="A25" s="59">
        <v>15</v>
      </c>
      <c r="B25" s="59" t="s">
        <v>118</v>
      </c>
      <c r="C25" s="60" t="s">
        <v>46</v>
      </c>
      <c r="D25" s="61" t="s">
        <v>47</v>
      </c>
      <c r="E25" s="61"/>
      <c r="F25" s="61"/>
      <c r="G25" s="12" t="s">
        <v>20</v>
      </c>
      <c r="H25" s="61"/>
      <c r="I25" s="113" t="s">
        <v>279</v>
      </c>
      <c r="J25" s="63" t="s">
        <v>48</v>
      </c>
      <c r="K25" s="64">
        <v>150000</v>
      </c>
      <c r="L25" s="59" t="s">
        <v>80</v>
      </c>
    </row>
    <row r="26" spans="1:12" s="65" customFormat="1" ht="21" customHeight="1">
      <c r="A26" s="59">
        <v>16</v>
      </c>
      <c r="B26" s="59" t="s">
        <v>119</v>
      </c>
      <c r="C26" s="51"/>
      <c r="D26" s="52"/>
      <c r="E26" s="53"/>
      <c r="F26" s="53"/>
      <c r="G26" s="51"/>
      <c r="H26" s="53"/>
      <c r="I26" s="54"/>
      <c r="J26" s="54" t="s">
        <v>45</v>
      </c>
      <c r="K26" s="55">
        <f>365+317</f>
        <v>682</v>
      </c>
      <c r="L26" s="88" t="s">
        <v>97</v>
      </c>
    </row>
    <row r="27" spans="1:12" s="65" customFormat="1" ht="21" customHeight="1">
      <c r="A27" s="59">
        <v>17</v>
      </c>
      <c r="B27" s="59" t="s">
        <v>120</v>
      </c>
      <c r="C27" s="60" t="s">
        <v>46</v>
      </c>
      <c r="D27" s="61" t="s">
        <v>47</v>
      </c>
      <c r="E27" s="61"/>
      <c r="F27" s="61"/>
      <c r="G27" s="12" t="s">
        <v>20</v>
      </c>
      <c r="H27" s="61"/>
      <c r="I27" s="113" t="s">
        <v>279</v>
      </c>
      <c r="J27" s="63" t="s">
        <v>48</v>
      </c>
      <c r="K27" s="64">
        <v>150000</v>
      </c>
      <c r="L27" s="59" t="s">
        <v>43</v>
      </c>
    </row>
    <row r="28" spans="1:12" s="65" customFormat="1" ht="20.25" customHeight="1">
      <c r="A28" s="59">
        <v>18</v>
      </c>
      <c r="B28" s="59" t="s">
        <v>121</v>
      </c>
      <c r="C28" s="60" t="s">
        <v>46</v>
      </c>
      <c r="D28" s="61" t="s">
        <v>47</v>
      </c>
      <c r="E28" s="61"/>
      <c r="F28" s="61"/>
      <c r="G28" s="51" t="s">
        <v>20</v>
      </c>
      <c r="H28" s="61"/>
      <c r="I28" s="113" t="s">
        <v>279</v>
      </c>
      <c r="J28" s="63" t="s">
        <v>48</v>
      </c>
      <c r="K28" s="64">
        <v>150000</v>
      </c>
      <c r="L28" s="59" t="s">
        <v>43</v>
      </c>
    </row>
    <row r="29" spans="1:12" s="65" customFormat="1" ht="20.25" customHeight="1">
      <c r="A29" s="59">
        <v>19</v>
      </c>
      <c r="B29" s="59" t="s">
        <v>122</v>
      </c>
      <c r="C29" s="60" t="s">
        <v>46</v>
      </c>
      <c r="D29" s="61" t="s">
        <v>47</v>
      </c>
      <c r="E29" s="61"/>
      <c r="F29" s="61"/>
      <c r="G29" s="51" t="s">
        <v>20</v>
      </c>
      <c r="H29" s="61"/>
      <c r="I29" s="113" t="s">
        <v>279</v>
      </c>
      <c r="J29" s="63" t="s">
        <v>48</v>
      </c>
      <c r="K29" s="64">
        <v>150000</v>
      </c>
      <c r="L29" s="59" t="s">
        <v>43</v>
      </c>
    </row>
    <row r="30" spans="1:12" s="96" customFormat="1" ht="20.25" customHeight="1">
      <c r="A30" s="59">
        <v>20</v>
      </c>
      <c r="B30" s="60" t="s">
        <v>273</v>
      </c>
      <c r="C30" s="51" t="s">
        <v>87</v>
      </c>
      <c r="D30" s="52" t="s">
        <v>90</v>
      </c>
      <c r="E30" s="53"/>
      <c r="F30" s="53"/>
      <c r="G30" s="51" t="s">
        <v>20</v>
      </c>
      <c r="H30" s="53"/>
      <c r="I30" s="113" t="s">
        <v>279</v>
      </c>
      <c r="J30" s="63" t="s">
        <v>48</v>
      </c>
      <c r="K30" s="55">
        <v>1000000</v>
      </c>
      <c r="L30" s="88" t="s">
        <v>80</v>
      </c>
    </row>
    <row r="31" spans="1:12" s="65" customFormat="1" ht="20.25" customHeight="1">
      <c r="A31" s="59">
        <v>21</v>
      </c>
      <c r="B31" s="59" t="s">
        <v>123</v>
      </c>
      <c r="C31" s="60" t="s">
        <v>46</v>
      </c>
      <c r="D31" s="61" t="s">
        <v>47</v>
      </c>
      <c r="E31" s="61"/>
      <c r="F31" s="61"/>
      <c r="G31" s="51" t="s">
        <v>20</v>
      </c>
      <c r="H31" s="61"/>
      <c r="I31" s="113" t="s">
        <v>279</v>
      </c>
      <c r="J31" s="63" t="s">
        <v>48</v>
      </c>
      <c r="K31" s="64">
        <v>150000</v>
      </c>
      <c r="L31" s="59" t="s">
        <v>43</v>
      </c>
    </row>
    <row r="32" spans="1:12" s="65" customFormat="1" ht="20.25" customHeight="1">
      <c r="A32" s="59">
        <v>22</v>
      </c>
      <c r="B32" s="59" t="s">
        <v>124</v>
      </c>
      <c r="C32" s="60" t="s">
        <v>46</v>
      </c>
      <c r="D32" s="61" t="s">
        <v>47</v>
      </c>
      <c r="E32" s="61"/>
      <c r="F32" s="61"/>
      <c r="G32" s="51" t="s">
        <v>20</v>
      </c>
      <c r="H32" s="61"/>
      <c r="I32" s="113" t="s">
        <v>279</v>
      </c>
      <c r="J32" s="63" t="s">
        <v>48</v>
      </c>
      <c r="K32" s="64">
        <v>150000</v>
      </c>
      <c r="L32" s="59" t="s">
        <v>43</v>
      </c>
    </row>
    <row r="33" spans="1:13" s="65" customFormat="1" ht="20.25" customHeight="1">
      <c r="A33" s="59">
        <v>23</v>
      </c>
      <c r="B33" s="59" t="s">
        <v>125</v>
      </c>
      <c r="C33" s="60" t="s">
        <v>46</v>
      </c>
      <c r="D33" s="61" t="s">
        <v>47</v>
      </c>
      <c r="E33" s="61"/>
      <c r="F33" s="61"/>
      <c r="G33" s="51" t="s">
        <v>20</v>
      </c>
      <c r="H33" s="61"/>
      <c r="I33" s="113" t="s">
        <v>279</v>
      </c>
      <c r="J33" s="63" t="s">
        <v>48</v>
      </c>
      <c r="K33" s="64">
        <v>150000</v>
      </c>
      <c r="L33" s="59" t="s">
        <v>80</v>
      </c>
    </row>
    <row r="34" spans="1:13" s="65" customFormat="1" ht="21" customHeight="1">
      <c r="A34" s="59">
        <v>24</v>
      </c>
      <c r="B34" s="59" t="s">
        <v>126</v>
      </c>
      <c r="C34" s="60" t="s">
        <v>46</v>
      </c>
      <c r="D34" s="61" t="s">
        <v>47</v>
      </c>
      <c r="E34" s="61"/>
      <c r="F34" s="61"/>
      <c r="G34" s="51" t="s">
        <v>20</v>
      </c>
      <c r="H34" s="61"/>
      <c r="I34" s="113" t="s">
        <v>279</v>
      </c>
      <c r="J34" s="63" t="s">
        <v>48</v>
      </c>
      <c r="K34" s="64">
        <v>150000</v>
      </c>
      <c r="L34" s="59" t="s">
        <v>80</v>
      </c>
    </row>
    <row r="35" spans="1:13" s="65" customFormat="1" ht="21" customHeight="1">
      <c r="A35" s="59">
        <v>25</v>
      </c>
      <c r="B35" s="51" t="s">
        <v>127</v>
      </c>
      <c r="C35" s="51"/>
      <c r="D35" s="52"/>
      <c r="E35" s="53"/>
      <c r="F35" s="53"/>
      <c r="G35" s="51"/>
      <c r="H35" s="53"/>
      <c r="I35" s="54"/>
      <c r="J35" s="54" t="s">
        <v>45</v>
      </c>
      <c r="K35" s="55">
        <f>273+51</f>
        <v>324</v>
      </c>
      <c r="L35" s="88" t="s">
        <v>97</v>
      </c>
    </row>
    <row r="36" spans="1:13" ht="6.75" customHeight="1"/>
    <row r="37" spans="1:13" ht="21" customHeight="1">
      <c r="J37" s="21" t="s">
        <v>22</v>
      </c>
      <c r="K37" s="22">
        <f>SUM(K11:K35)</f>
        <v>7693774</v>
      </c>
    </row>
    <row r="38" spans="1:13" ht="21" customHeight="1">
      <c r="I38" s="8"/>
      <c r="J38" s="14" t="s">
        <v>136</v>
      </c>
      <c r="K38" s="15">
        <f>SUM(K13,K14,K15,K19,K20,K21,K22,K23,K24,K25,K27,K28,K29,K30,K31,K32,K33,K34)</f>
        <v>6700000</v>
      </c>
      <c r="L38" s="8"/>
      <c r="M38" s="1"/>
    </row>
    <row r="39" spans="1:13" ht="21" customHeight="1">
      <c r="I39" s="8"/>
      <c r="J39" s="14" t="s">
        <v>24</v>
      </c>
      <c r="K39" s="15">
        <f>SUM(K11:K12)+K16+K17+K18</f>
        <v>992768</v>
      </c>
      <c r="L39" s="8"/>
      <c r="M39" s="1"/>
    </row>
    <row r="40" spans="1:13" ht="21" customHeight="1">
      <c r="I40" s="8"/>
      <c r="J40" s="14" t="s">
        <v>135</v>
      </c>
      <c r="K40" s="15">
        <f>SUM(K26+K35)</f>
        <v>1006</v>
      </c>
      <c r="L40" s="8"/>
      <c r="M40" s="1"/>
    </row>
    <row r="41" spans="1:13" ht="27.75" customHeight="1">
      <c r="I41" s="8"/>
      <c r="J41" s="8"/>
      <c r="K41" s="8"/>
      <c r="L41" s="8"/>
      <c r="M41" s="1"/>
    </row>
  </sheetData>
  <autoFilter ref="A9:L35">
    <filterColumn colId="4" showButton="0"/>
    <filterColumn colId="5" showButton="0"/>
    <filterColumn colId="6" showButton="0"/>
  </autoFilter>
  <mergeCells count="22">
    <mergeCell ref="A4:I4"/>
    <mergeCell ref="A2:L2"/>
    <mergeCell ref="A3:L3"/>
    <mergeCell ref="A9:A10"/>
    <mergeCell ref="B9:B10"/>
    <mergeCell ref="C9:C10"/>
    <mergeCell ref="D9:D10"/>
    <mergeCell ref="E9:H9"/>
    <mergeCell ref="I9:I10"/>
    <mergeCell ref="J9:J10"/>
    <mergeCell ref="K9:K10"/>
    <mergeCell ref="L9:L10"/>
    <mergeCell ref="K7:L7"/>
    <mergeCell ref="A7:C7"/>
    <mergeCell ref="D7:E7"/>
    <mergeCell ref="F7:H7"/>
    <mergeCell ref="K5:L6"/>
    <mergeCell ref="A5:I5"/>
    <mergeCell ref="J5:J6"/>
    <mergeCell ref="A6:C6"/>
    <mergeCell ref="D6:E6"/>
    <mergeCell ref="F6:H6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9" fitToHeight="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view="pageBreakPreview" zoomScale="60" zoomScaleNormal="100" workbookViewId="0">
      <selection activeCell="R3" sqref="R3"/>
    </sheetView>
  </sheetViews>
  <sheetFormatPr defaultRowHeight="16.5"/>
  <cols>
    <col min="1" max="1" width="4.5" style="8" bestFit="1" customWidth="1"/>
    <col min="2" max="3" width="11.125" style="8" customWidth="1"/>
    <col min="4" max="7" width="9" style="8" hidden="1" customWidth="1"/>
    <col min="8" max="8" width="12.625" style="8" customWidth="1"/>
    <col min="9" max="9" width="6.75" style="8" customWidth="1"/>
    <col min="10" max="10" width="5.875" style="8" customWidth="1"/>
    <col min="11" max="11" width="6.625" style="8" customWidth="1"/>
    <col min="12" max="12" width="6.875" style="8" customWidth="1"/>
    <col min="13" max="13" width="11.5" style="8" customWidth="1"/>
    <col min="14" max="14" width="19.5" style="8" customWidth="1"/>
    <col min="15" max="15" width="32.25" style="8" customWidth="1"/>
    <col min="16" max="16" width="10.625" style="8" customWidth="1"/>
    <col min="17" max="17" width="7.125" style="8" customWidth="1"/>
    <col min="18" max="18" width="14.625" style="35" customWidth="1"/>
  </cols>
  <sheetData>
    <row r="1" spans="1:19" ht="30.75" customHeight="1">
      <c r="A1" s="120" t="s">
        <v>79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</row>
    <row r="2" spans="1:19" ht="31.5" customHeight="1">
      <c r="A2" s="121" t="s">
        <v>105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</row>
    <row r="3" spans="1:19" s="32" customFormat="1" ht="25.5" customHeight="1">
      <c r="A3" s="147" t="s">
        <v>60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43"/>
      <c r="R3" s="115" t="s">
        <v>283</v>
      </c>
    </row>
    <row r="4" spans="1:19" s="56" customFormat="1" ht="9.75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8"/>
      <c r="L4" s="58"/>
    </row>
    <row r="5" spans="1:19" ht="16.5" customHeight="1">
      <c r="A5" s="118" t="s">
        <v>0</v>
      </c>
      <c r="B5" s="149" t="s">
        <v>63</v>
      </c>
      <c r="C5" s="149" t="s">
        <v>64</v>
      </c>
      <c r="D5" s="148"/>
      <c r="E5" s="148"/>
      <c r="F5" s="148"/>
      <c r="G5" s="148"/>
      <c r="H5" s="142" t="s">
        <v>29</v>
      </c>
      <c r="I5" s="140"/>
      <c r="J5" s="140"/>
      <c r="K5" s="140"/>
      <c r="L5" s="141"/>
      <c r="M5" s="142" t="s">
        <v>65</v>
      </c>
      <c r="N5" s="118" t="s">
        <v>2</v>
      </c>
      <c r="O5" s="118" t="s">
        <v>7</v>
      </c>
      <c r="P5" s="142" t="s">
        <v>66</v>
      </c>
      <c r="Q5" s="144"/>
      <c r="R5" s="136" t="s">
        <v>61</v>
      </c>
      <c r="S5" s="138" t="s">
        <v>62</v>
      </c>
    </row>
    <row r="6" spans="1:19" ht="30" customHeight="1">
      <c r="A6" s="118"/>
      <c r="B6" s="143"/>
      <c r="C6" s="143"/>
      <c r="D6" s="30" t="s">
        <v>8</v>
      </c>
      <c r="E6" s="30" t="s">
        <v>5</v>
      </c>
      <c r="F6" s="30" t="s">
        <v>9</v>
      </c>
      <c r="G6" s="30" t="s">
        <v>10</v>
      </c>
      <c r="H6" s="143"/>
      <c r="I6" s="33" t="s">
        <v>32</v>
      </c>
      <c r="J6" s="33" t="s">
        <v>67</v>
      </c>
      <c r="K6" s="33" t="s">
        <v>30</v>
      </c>
      <c r="L6" s="33" t="s">
        <v>31</v>
      </c>
      <c r="M6" s="143"/>
      <c r="N6" s="118"/>
      <c r="O6" s="118"/>
      <c r="P6" s="145"/>
      <c r="Q6" s="146"/>
      <c r="R6" s="137"/>
      <c r="S6" s="139"/>
    </row>
    <row r="7" spans="1:19" s="65" customFormat="1" ht="22.5" customHeight="1">
      <c r="A7" s="60">
        <v>1</v>
      </c>
      <c r="B7" s="89" t="s">
        <v>183</v>
      </c>
      <c r="C7" s="94" t="s">
        <v>184</v>
      </c>
      <c r="D7" s="88"/>
      <c r="E7" s="88"/>
      <c r="F7" s="88"/>
      <c r="G7" s="88"/>
      <c r="H7" s="94" t="s">
        <v>98</v>
      </c>
      <c r="I7" s="95"/>
      <c r="J7" s="95"/>
      <c r="K7" s="95" t="s">
        <v>20</v>
      </c>
      <c r="L7" s="95"/>
      <c r="M7" s="94" t="s">
        <v>279</v>
      </c>
      <c r="N7" s="112" t="s">
        <v>280</v>
      </c>
      <c r="O7" s="91" t="s">
        <v>188</v>
      </c>
      <c r="P7" s="101">
        <v>2</v>
      </c>
      <c r="Q7" s="92" t="s">
        <v>85</v>
      </c>
      <c r="R7" s="37">
        <v>600000</v>
      </c>
      <c r="S7" s="34"/>
    </row>
    <row r="8" spans="1:19" s="65" customFormat="1" ht="22.5" customHeight="1">
      <c r="A8" s="60">
        <v>2</v>
      </c>
      <c r="B8" s="89" t="s">
        <v>191</v>
      </c>
      <c r="C8" s="94" t="s">
        <v>185</v>
      </c>
      <c r="D8" s="88"/>
      <c r="E8" s="88"/>
      <c r="F8" s="88"/>
      <c r="G8" s="88"/>
      <c r="H8" s="94" t="s">
        <v>98</v>
      </c>
      <c r="I8" s="95"/>
      <c r="J8" s="95"/>
      <c r="K8" s="95" t="s">
        <v>20</v>
      </c>
      <c r="L8" s="95"/>
      <c r="M8" s="94" t="s">
        <v>279</v>
      </c>
      <c r="N8" s="112" t="s">
        <v>280</v>
      </c>
      <c r="O8" s="54" t="s">
        <v>186</v>
      </c>
      <c r="P8" s="101">
        <v>1</v>
      </c>
      <c r="Q8" s="92" t="s">
        <v>187</v>
      </c>
      <c r="R8" s="37">
        <v>150000</v>
      </c>
      <c r="S8" s="34"/>
    </row>
    <row r="9" spans="1:19" s="65" customFormat="1" ht="22.5" customHeight="1">
      <c r="A9" s="60">
        <v>3</v>
      </c>
      <c r="B9" s="89" t="s">
        <v>189</v>
      </c>
      <c r="C9" s="94" t="s">
        <v>99</v>
      </c>
      <c r="D9" s="88"/>
      <c r="E9" s="88"/>
      <c r="F9" s="88"/>
      <c r="G9" s="88"/>
      <c r="H9" s="94" t="s">
        <v>49</v>
      </c>
      <c r="I9" s="95"/>
      <c r="J9" s="95"/>
      <c r="K9" s="95" t="s">
        <v>20</v>
      </c>
      <c r="L9" s="95"/>
      <c r="M9" s="94" t="s">
        <v>279</v>
      </c>
      <c r="N9" s="112" t="s">
        <v>280</v>
      </c>
      <c r="O9" s="91" t="s">
        <v>100</v>
      </c>
      <c r="P9" s="101">
        <v>70</v>
      </c>
      <c r="Q9" s="102" t="s">
        <v>190</v>
      </c>
      <c r="R9" s="37">
        <v>700000</v>
      </c>
      <c r="S9" s="34"/>
    </row>
    <row r="10" spans="1:19" s="65" customFormat="1" ht="22.5" customHeight="1">
      <c r="A10" s="60">
        <v>4</v>
      </c>
      <c r="B10" s="89" t="s">
        <v>192</v>
      </c>
      <c r="C10" s="94" t="s">
        <v>197</v>
      </c>
      <c r="D10" s="88"/>
      <c r="E10" s="88"/>
      <c r="F10" s="88"/>
      <c r="G10" s="88"/>
      <c r="H10" s="94" t="s">
        <v>193</v>
      </c>
      <c r="I10" s="95"/>
      <c r="J10" s="95"/>
      <c r="K10" s="95" t="s">
        <v>20</v>
      </c>
      <c r="L10" s="95"/>
      <c r="M10" s="94" t="s">
        <v>279</v>
      </c>
      <c r="N10" s="112" t="s">
        <v>280</v>
      </c>
      <c r="O10" s="91" t="s">
        <v>194</v>
      </c>
      <c r="P10" s="101">
        <v>30</v>
      </c>
      <c r="Q10" s="102" t="s">
        <v>195</v>
      </c>
      <c r="R10" s="37">
        <v>90000</v>
      </c>
      <c r="S10" s="34"/>
    </row>
    <row r="11" spans="1:19" s="65" customFormat="1" ht="22.5" customHeight="1">
      <c r="A11" s="60">
        <v>5</v>
      </c>
      <c r="B11" s="89" t="s">
        <v>230</v>
      </c>
      <c r="C11" s="94" t="s">
        <v>231</v>
      </c>
      <c r="D11" s="88"/>
      <c r="E11" s="88"/>
      <c r="F11" s="88"/>
      <c r="G11" s="88"/>
      <c r="H11" s="94" t="s">
        <v>96</v>
      </c>
      <c r="I11" s="95"/>
      <c r="J11" s="95"/>
      <c r="K11" s="95" t="s">
        <v>20</v>
      </c>
      <c r="L11" s="95"/>
      <c r="M11" s="94" t="s">
        <v>279</v>
      </c>
      <c r="N11" s="112" t="s">
        <v>280</v>
      </c>
      <c r="O11" s="91" t="s">
        <v>232</v>
      </c>
      <c r="P11" s="101">
        <v>344</v>
      </c>
      <c r="Q11" s="102" t="s">
        <v>221</v>
      </c>
      <c r="R11" s="37">
        <v>2143500</v>
      </c>
      <c r="S11" s="34"/>
    </row>
    <row r="12" spans="1:19" s="65" customFormat="1" ht="22.5" customHeight="1">
      <c r="A12" s="60">
        <v>6</v>
      </c>
      <c r="B12" s="89" t="s">
        <v>233</v>
      </c>
      <c r="C12" s="94" t="s">
        <v>234</v>
      </c>
      <c r="D12" s="88"/>
      <c r="E12" s="88"/>
      <c r="F12" s="88"/>
      <c r="G12" s="88"/>
      <c r="H12" s="94" t="s">
        <v>49</v>
      </c>
      <c r="I12" s="95"/>
      <c r="J12" s="95"/>
      <c r="K12" s="95" t="s">
        <v>20</v>
      </c>
      <c r="L12" s="95"/>
      <c r="M12" s="94" t="s">
        <v>279</v>
      </c>
      <c r="N12" s="112" t="s">
        <v>281</v>
      </c>
      <c r="O12" s="91" t="s">
        <v>235</v>
      </c>
      <c r="P12" s="101">
        <v>300</v>
      </c>
      <c r="Q12" s="102" t="s">
        <v>236</v>
      </c>
      <c r="R12" s="37">
        <v>990000</v>
      </c>
      <c r="S12" s="34"/>
    </row>
    <row r="13" spans="1:19" s="65" customFormat="1" ht="22.5" customHeight="1">
      <c r="A13" s="60">
        <v>7</v>
      </c>
      <c r="B13" s="89" t="s">
        <v>254</v>
      </c>
      <c r="C13" s="94" t="s">
        <v>255</v>
      </c>
      <c r="D13" s="88"/>
      <c r="E13" s="88"/>
      <c r="F13" s="88"/>
      <c r="G13" s="88"/>
      <c r="H13" s="94" t="s">
        <v>98</v>
      </c>
      <c r="I13" s="95"/>
      <c r="J13" s="95"/>
      <c r="K13" s="95" t="s">
        <v>20</v>
      </c>
      <c r="L13" s="95"/>
      <c r="M13" s="94" t="s">
        <v>279</v>
      </c>
      <c r="N13" s="112" t="s">
        <v>281</v>
      </c>
      <c r="O13" s="91" t="s">
        <v>256</v>
      </c>
      <c r="P13" s="101">
        <v>200</v>
      </c>
      <c r="Q13" s="102" t="s">
        <v>221</v>
      </c>
      <c r="R13" s="37">
        <v>700000</v>
      </c>
      <c r="S13" s="34"/>
    </row>
    <row r="14" spans="1:19" s="65" customFormat="1" ht="27.75" customHeight="1">
      <c r="A14" s="60">
        <v>8</v>
      </c>
      <c r="B14" s="89" t="s">
        <v>257</v>
      </c>
      <c r="C14" s="100" t="s">
        <v>258</v>
      </c>
      <c r="D14" s="88"/>
      <c r="E14" s="88"/>
      <c r="F14" s="88"/>
      <c r="G14" s="88"/>
      <c r="H14" s="94" t="s">
        <v>253</v>
      </c>
      <c r="I14" s="95"/>
      <c r="J14" s="95"/>
      <c r="K14" s="95" t="s">
        <v>242</v>
      </c>
      <c r="L14" s="95"/>
      <c r="M14" s="94" t="s">
        <v>279</v>
      </c>
      <c r="N14" s="112" t="s">
        <v>280</v>
      </c>
      <c r="O14" s="77" t="s">
        <v>259</v>
      </c>
      <c r="P14" s="104">
        <v>8</v>
      </c>
      <c r="Q14" s="102" t="s">
        <v>260</v>
      </c>
      <c r="R14" s="37">
        <v>200000</v>
      </c>
      <c r="S14" s="34"/>
    </row>
    <row r="15" spans="1:19" s="65" customFormat="1" ht="22.5" customHeight="1">
      <c r="A15" s="60">
        <v>9</v>
      </c>
      <c r="B15" s="89" t="s">
        <v>237</v>
      </c>
      <c r="C15" s="94" t="s">
        <v>238</v>
      </c>
      <c r="D15" s="88"/>
      <c r="E15" s="88"/>
      <c r="F15" s="88"/>
      <c r="G15" s="88"/>
      <c r="H15" s="94" t="s">
        <v>49</v>
      </c>
      <c r="I15" s="95"/>
      <c r="J15" s="95"/>
      <c r="K15" s="95" t="s">
        <v>20</v>
      </c>
      <c r="L15" s="95"/>
      <c r="M15" s="94" t="s">
        <v>279</v>
      </c>
      <c r="N15" s="112" t="s">
        <v>280</v>
      </c>
      <c r="O15" s="91" t="s">
        <v>239</v>
      </c>
      <c r="P15" s="101">
        <v>3</v>
      </c>
      <c r="Q15" s="92" t="s">
        <v>221</v>
      </c>
      <c r="R15" s="37">
        <v>858000</v>
      </c>
      <c r="S15" s="34"/>
    </row>
    <row r="16" spans="1:19" s="65" customFormat="1" ht="27.75" customHeight="1">
      <c r="A16" s="60">
        <v>10</v>
      </c>
      <c r="B16" s="89" t="s">
        <v>261</v>
      </c>
      <c r="C16" s="94" t="s">
        <v>262</v>
      </c>
      <c r="D16" s="88"/>
      <c r="E16" s="88"/>
      <c r="F16" s="88"/>
      <c r="G16" s="88"/>
      <c r="H16" s="94" t="s">
        <v>253</v>
      </c>
      <c r="I16" s="95"/>
      <c r="J16" s="95"/>
      <c r="K16" s="95" t="s">
        <v>242</v>
      </c>
      <c r="L16" s="95"/>
      <c r="M16" s="94" t="s">
        <v>279</v>
      </c>
      <c r="N16" s="112" t="s">
        <v>280</v>
      </c>
      <c r="O16" s="77" t="s">
        <v>263</v>
      </c>
      <c r="P16" s="104">
        <v>20</v>
      </c>
      <c r="Q16" s="102" t="s">
        <v>102</v>
      </c>
      <c r="R16" s="37">
        <v>200000</v>
      </c>
      <c r="S16" s="34"/>
    </row>
    <row r="17" spans="1:19" s="65" customFormat="1" ht="27.75" customHeight="1">
      <c r="A17" s="60">
        <v>11</v>
      </c>
      <c r="B17" s="89" t="s">
        <v>264</v>
      </c>
      <c r="C17" s="94" t="s">
        <v>265</v>
      </c>
      <c r="D17" s="88"/>
      <c r="E17" s="88"/>
      <c r="F17" s="88"/>
      <c r="G17" s="88"/>
      <c r="H17" s="94" t="s">
        <v>49</v>
      </c>
      <c r="I17" s="95"/>
      <c r="J17" s="95"/>
      <c r="K17" s="95" t="s">
        <v>242</v>
      </c>
      <c r="L17" s="95"/>
      <c r="M17" s="94" t="s">
        <v>279</v>
      </c>
      <c r="N17" s="112" t="s">
        <v>281</v>
      </c>
      <c r="O17" s="100" t="s">
        <v>266</v>
      </c>
      <c r="P17" s="104">
        <v>500</v>
      </c>
      <c r="Q17" s="102" t="s">
        <v>267</v>
      </c>
      <c r="R17" s="37">
        <v>2220000</v>
      </c>
      <c r="S17" s="34"/>
    </row>
    <row r="18" spans="1:19" s="65" customFormat="1" ht="22.5" customHeight="1">
      <c r="A18" s="60">
        <v>12</v>
      </c>
      <c r="B18" s="89" t="s">
        <v>198</v>
      </c>
      <c r="C18" s="94" t="s">
        <v>199</v>
      </c>
      <c r="D18" s="88"/>
      <c r="E18" s="88"/>
      <c r="F18" s="88"/>
      <c r="G18" s="88"/>
      <c r="H18" s="94" t="s">
        <v>49</v>
      </c>
      <c r="I18" s="95"/>
      <c r="J18" s="95"/>
      <c r="K18" s="95" t="s">
        <v>242</v>
      </c>
      <c r="L18" s="95"/>
      <c r="M18" s="94" t="s">
        <v>279</v>
      </c>
      <c r="N18" s="112" t="s">
        <v>280</v>
      </c>
      <c r="O18" s="91" t="s">
        <v>203</v>
      </c>
      <c r="P18" s="101">
        <v>11</v>
      </c>
      <c r="Q18" s="92" t="s">
        <v>187</v>
      </c>
      <c r="R18" s="37">
        <v>1100000</v>
      </c>
      <c r="S18" s="34"/>
    </row>
    <row r="19" spans="1:19" s="65" customFormat="1" ht="22.5" customHeight="1">
      <c r="A19" s="60">
        <v>13</v>
      </c>
      <c r="B19" s="89" t="s">
        <v>200</v>
      </c>
      <c r="C19" s="94" t="s">
        <v>201</v>
      </c>
      <c r="D19" s="88"/>
      <c r="E19" s="88"/>
      <c r="F19" s="88"/>
      <c r="G19" s="88"/>
      <c r="H19" s="94" t="s">
        <v>98</v>
      </c>
      <c r="I19" s="95"/>
      <c r="J19" s="95"/>
      <c r="K19" s="95" t="s">
        <v>242</v>
      </c>
      <c r="L19" s="95"/>
      <c r="M19" s="94" t="s">
        <v>279</v>
      </c>
      <c r="N19" s="112" t="s">
        <v>280</v>
      </c>
      <c r="O19" s="91" t="s">
        <v>202</v>
      </c>
      <c r="P19" s="101">
        <v>50</v>
      </c>
      <c r="Q19" s="92" t="s">
        <v>195</v>
      </c>
      <c r="R19" s="37">
        <v>1500000</v>
      </c>
      <c r="S19" s="34"/>
    </row>
    <row r="20" spans="1:19" s="65" customFormat="1" ht="22.5" customHeight="1">
      <c r="A20" s="60">
        <v>14</v>
      </c>
      <c r="B20" s="89" t="s">
        <v>268</v>
      </c>
      <c r="C20" s="94" t="s">
        <v>86</v>
      </c>
      <c r="D20" s="88"/>
      <c r="E20" s="88"/>
      <c r="F20" s="88"/>
      <c r="G20" s="88"/>
      <c r="H20" s="94" t="s">
        <v>49</v>
      </c>
      <c r="I20" s="95"/>
      <c r="J20" s="95"/>
      <c r="K20" s="95" t="s">
        <v>20</v>
      </c>
      <c r="L20" s="95"/>
      <c r="M20" s="94" t="s">
        <v>279</v>
      </c>
      <c r="N20" s="112" t="s">
        <v>280</v>
      </c>
      <c r="O20" s="91" t="s">
        <v>181</v>
      </c>
      <c r="P20" s="101">
        <v>12</v>
      </c>
      <c r="Q20" s="92" t="s">
        <v>85</v>
      </c>
      <c r="R20" s="37">
        <v>6000000</v>
      </c>
      <c r="S20" s="34"/>
    </row>
    <row r="21" spans="1:19" s="65" customFormat="1" ht="22.5" customHeight="1">
      <c r="A21" s="60">
        <v>15</v>
      </c>
      <c r="B21" s="89" t="s">
        <v>268</v>
      </c>
      <c r="C21" s="94" t="s">
        <v>86</v>
      </c>
      <c r="D21" s="88"/>
      <c r="E21" s="88"/>
      <c r="F21" s="88"/>
      <c r="G21" s="88"/>
      <c r="H21" s="94" t="s">
        <v>49</v>
      </c>
      <c r="I21" s="95"/>
      <c r="J21" s="95"/>
      <c r="K21" s="95" t="s">
        <v>20</v>
      </c>
      <c r="L21" s="95"/>
      <c r="M21" s="94" t="s">
        <v>279</v>
      </c>
      <c r="N21" s="112" t="s">
        <v>280</v>
      </c>
      <c r="O21" s="91" t="s">
        <v>182</v>
      </c>
      <c r="P21" s="101">
        <v>1</v>
      </c>
      <c r="Q21" s="92" t="s">
        <v>85</v>
      </c>
      <c r="R21" s="37">
        <v>2000000</v>
      </c>
      <c r="S21" s="34"/>
    </row>
    <row r="22" spans="1:19" s="65" customFormat="1" ht="27.75" customHeight="1">
      <c r="A22" s="60">
        <v>16</v>
      </c>
      <c r="B22" s="89" t="s">
        <v>204</v>
      </c>
      <c r="C22" s="94" t="s">
        <v>205</v>
      </c>
      <c r="D22" s="88"/>
      <c r="E22" s="88"/>
      <c r="F22" s="88"/>
      <c r="G22" s="88"/>
      <c r="H22" s="94" t="s">
        <v>98</v>
      </c>
      <c r="I22" s="95"/>
      <c r="J22" s="95"/>
      <c r="K22" s="95" t="s">
        <v>20</v>
      </c>
      <c r="L22" s="95"/>
      <c r="M22" s="94" t="s">
        <v>279</v>
      </c>
      <c r="N22" s="112" t="s">
        <v>280</v>
      </c>
      <c r="O22" s="77" t="s">
        <v>206</v>
      </c>
      <c r="P22" s="104">
        <v>2</v>
      </c>
      <c r="Q22" s="102" t="s">
        <v>207</v>
      </c>
      <c r="R22" s="37">
        <v>2050000</v>
      </c>
      <c r="S22" s="34"/>
    </row>
    <row r="23" spans="1:19" s="65" customFormat="1" ht="27.75" customHeight="1">
      <c r="A23" s="60">
        <v>17</v>
      </c>
      <c r="B23" s="89" t="s">
        <v>274</v>
      </c>
      <c r="C23" s="94" t="s">
        <v>275</v>
      </c>
      <c r="D23" s="88"/>
      <c r="E23" s="88"/>
      <c r="F23" s="88"/>
      <c r="G23" s="88"/>
      <c r="H23" s="94" t="s">
        <v>98</v>
      </c>
      <c r="I23" s="95"/>
      <c r="J23" s="95"/>
      <c r="K23" s="95" t="s">
        <v>20</v>
      </c>
      <c r="L23" s="95"/>
      <c r="M23" s="94" t="s">
        <v>279</v>
      </c>
      <c r="N23" s="112" t="s">
        <v>280</v>
      </c>
      <c r="O23" s="77" t="s">
        <v>277</v>
      </c>
      <c r="P23" s="104">
        <v>1</v>
      </c>
      <c r="Q23" s="102" t="s">
        <v>276</v>
      </c>
      <c r="R23" s="37">
        <v>10000000</v>
      </c>
      <c r="S23" s="34"/>
    </row>
    <row r="24" spans="1:19" s="65" customFormat="1" ht="27.75" customHeight="1">
      <c r="A24" s="60">
        <v>18</v>
      </c>
      <c r="B24" s="89" t="s">
        <v>269</v>
      </c>
      <c r="C24" s="88" t="s">
        <v>88</v>
      </c>
      <c r="D24" s="88"/>
      <c r="E24" s="88"/>
      <c r="F24" s="88"/>
      <c r="G24" s="88"/>
      <c r="H24" s="94" t="s">
        <v>103</v>
      </c>
      <c r="I24" s="95"/>
      <c r="J24" s="95"/>
      <c r="K24" s="95" t="s">
        <v>20</v>
      </c>
      <c r="L24" s="95"/>
      <c r="M24" s="94" t="s">
        <v>279</v>
      </c>
      <c r="N24" s="94" t="s">
        <v>282</v>
      </c>
      <c r="O24" s="105" t="s">
        <v>104</v>
      </c>
      <c r="P24" s="101">
        <v>278</v>
      </c>
      <c r="Q24" s="92" t="s">
        <v>101</v>
      </c>
      <c r="R24" s="37">
        <v>8340000</v>
      </c>
      <c r="S24" s="34"/>
    </row>
    <row r="25" spans="1:19" s="65" customFormat="1" ht="22.5" customHeight="1">
      <c r="A25" s="60">
        <v>19</v>
      </c>
      <c r="B25" s="89" t="s">
        <v>212</v>
      </c>
      <c r="C25" s="94" t="s">
        <v>213</v>
      </c>
      <c r="D25" s="88"/>
      <c r="E25" s="88"/>
      <c r="F25" s="88"/>
      <c r="G25" s="88"/>
      <c r="H25" s="94" t="s">
        <v>98</v>
      </c>
      <c r="I25" s="95"/>
      <c r="J25" s="95"/>
      <c r="K25" s="95" t="s">
        <v>20</v>
      </c>
      <c r="L25" s="95"/>
      <c r="M25" s="94" t="s">
        <v>279</v>
      </c>
      <c r="N25" s="112" t="s">
        <v>280</v>
      </c>
      <c r="O25" s="106" t="s">
        <v>214</v>
      </c>
      <c r="P25" s="101">
        <v>4</v>
      </c>
      <c r="Q25" s="102" t="s">
        <v>215</v>
      </c>
      <c r="R25" s="37">
        <v>120000</v>
      </c>
      <c r="S25" s="34"/>
    </row>
    <row r="26" spans="1:19" s="65" customFormat="1" ht="22.5" customHeight="1">
      <c r="A26" s="60">
        <v>20</v>
      </c>
      <c r="B26" s="89" t="s">
        <v>217</v>
      </c>
      <c r="C26" s="94" t="s">
        <v>201</v>
      </c>
      <c r="D26" s="88"/>
      <c r="E26" s="88"/>
      <c r="F26" s="88"/>
      <c r="G26" s="88"/>
      <c r="H26" s="94" t="s">
        <v>98</v>
      </c>
      <c r="I26" s="95"/>
      <c r="J26" s="95"/>
      <c r="K26" s="95" t="s">
        <v>20</v>
      </c>
      <c r="L26" s="95"/>
      <c r="M26" s="94" t="s">
        <v>279</v>
      </c>
      <c r="N26" s="112" t="s">
        <v>280</v>
      </c>
      <c r="O26" s="91" t="s">
        <v>216</v>
      </c>
      <c r="P26" s="101">
        <v>30</v>
      </c>
      <c r="Q26" s="92" t="s">
        <v>195</v>
      </c>
      <c r="R26" s="37">
        <v>900000</v>
      </c>
      <c r="S26" s="34"/>
    </row>
    <row r="27" spans="1:19" s="65" customFormat="1" ht="22.5" customHeight="1">
      <c r="A27" s="60">
        <v>21</v>
      </c>
      <c r="B27" s="89" t="s">
        <v>218</v>
      </c>
      <c r="C27" s="94" t="s">
        <v>219</v>
      </c>
      <c r="D27" s="88"/>
      <c r="E27" s="88"/>
      <c r="F27" s="88"/>
      <c r="G27" s="88"/>
      <c r="H27" s="94" t="s">
        <v>98</v>
      </c>
      <c r="I27" s="95"/>
      <c r="J27" s="95"/>
      <c r="K27" s="95" t="s">
        <v>20</v>
      </c>
      <c r="L27" s="95"/>
      <c r="M27" s="94" t="s">
        <v>279</v>
      </c>
      <c r="N27" s="112" t="s">
        <v>280</v>
      </c>
      <c r="O27" s="91" t="s">
        <v>220</v>
      </c>
      <c r="P27" s="101">
        <v>710</v>
      </c>
      <c r="Q27" s="92" t="s">
        <v>221</v>
      </c>
      <c r="R27" s="37">
        <v>7100000</v>
      </c>
      <c r="S27" s="34"/>
    </row>
    <row r="28" spans="1:19" s="65" customFormat="1" ht="22.5" customHeight="1">
      <c r="A28" s="60">
        <v>22</v>
      </c>
      <c r="B28" s="89" t="s">
        <v>208</v>
      </c>
      <c r="C28" s="94" t="s">
        <v>99</v>
      </c>
      <c r="D28" s="88"/>
      <c r="E28" s="88"/>
      <c r="F28" s="88"/>
      <c r="G28" s="88"/>
      <c r="H28" s="94" t="s">
        <v>209</v>
      </c>
      <c r="I28" s="95"/>
      <c r="J28" s="95"/>
      <c r="K28" s="95" t="s">
        <v>20</v>
      </c>
      <c r="L28" s="95"/>
      <c r="M28" s="94" t="s">
        <v>279</v>
      </c>
      <c r="N28" s="112" t="s">
        <v>280</v>
      </c>
      <c r="O28" s="107" t="s">
        <v>210</v>
      </c>
      <c r="P28" s="101">
        <v>40</v>
      </c>
      <c r="Q28" s="102" t="s">
        <v>211</v>
      </c>
      <c r="R28" s="37">
        <v>4000000</v>
      </c>
      <c r="S28" s="34"/>
    </row>
    <row r="29" spans="1:19" s="65" customFormat="1" ht="22.5" customHeight="1">
      <c r="A29" s="60">
        <v>23</v>
      </c>
      <c r="B29" s="89" t="s">
        <v>222</v>
      </c>
      <c r="C29" s="94" t="s">
        <v>223</v>
      </c>
      <c r="D29" s="88"/>
      <c r="E29" s="88"/>
      <c r="F29" s="88"/>
      <c r="G29" s="88"/>
      <c r="H29" s="94" t="s">
        <v>49</v>
      </c>
      <c r="I29" s="95"/>
      <c r="J29" s="95"/>
      <c r="K29" s="95" t="s">
        <v>20</v>
      </c>
      <c r="L29" s="95"/>
      <c r="M29" s="94" t="s">
        <v>279</v>
      </c>
      <c r="N29" s="112" t="s">
        <v>280</v>
      </c>
      <c r="O29" s="91" t="s">
        <v>224</v>
      </c>
      <c r="P29" s="101">
        <v>18</v>
      </c>
      <c r="Q29" s="92" t="s">
        <v>225</v>
      </c>
      <c r="R29" s="37">
        <v>780000</v>
      </c>
      <c r="S29" s="34"/>
    </row>
    <row r="30" spans="1:19" s="65" customFormat="1" ht="22.5" customHeight="1">
      <c r="A30" s="60">
        <v>24</v>
      </c>
      <c r="B30" s="89" t="s">
        <v>226</v>
      </c>
      <c r="C30" s="94" t="s">
        <v>227</v>
      </c>
      <c r="D30" s="88"/>
      <c r="E30" s="88"/>
      <c r="F30" s="88"/>
      <c r="G30" s="88"/>
      <c r="H30" s="94" t="s">
        <v>98</v>
      </c>
      <c r="I30" s="95"/>
      <c r="J30" s="95"/>
      <c r="K30" s="95" t="s">
        <v>20</v>
      </c>
      <c r="L30" s="95"/>
      <c r="M30" s="94" t="s">
        <v>279</v>
      </c>
      <c r="N30" s="112" t="s">
        <v>280</v>
      </c>
      <c r="O30" s="91" t="s">
        <v>229</v>
      </c>
      <c r="P30" s="101">
        <v>33</v>
      </c>
      <c r="Q30" s="92" t="s">
        <v>228</v>
      </c>
      <c r="R30" s="37">
        <v>1000000</v>
      </c>
      <c r="S30" s="34"/>
    </row>
    <row r="31" spans="1:19" s="65" customFormat="1" ht="22.5" customHeight="1">
      <c r="A31" s="60">
        <v>25</v>
      </c>
      <c r="B31" s="89" t="s">
        <v>162</v>
      </c>
      <c r="C31" s="94" t="s">
        <v>249</v>
      </c>
      <c r="D31" s="88"/>
      <c r="E31" s="88"/>
      <c r="F31" s="88"/>
      <c r="G31" s="88"/>
      <c r="H31" s="94" t="s">
        <v>241</v>
      </c>
      <c r="I31" s="95"/>
      <c r="J31" s="95"/>
      <c r="K31" s="95" t="s">
        <v>242</v>
      </c>
      <c r="L31" s="95"/>
      <c r="M31" s="94" t="s">
        <v>279</v>
      </c>
      <c r="N31" s="94" t="s">
        <v>282</v>
      </c>
      <c r="O31" s="107" t="s">
        <v>252</v>
      </c>
      <c r="P31" s="101">
        <v>194</v>
      </c>
      <c r="Q31" s="102" t="s">
        <v>243</v>
      </c>
      <c r="R31" s="37">
        <v>7213600</v>
      </c>
      <c r="S31" s="34"/>
    </row>
    <row r="32" spans="1:19" s="65" customFormat="1" ht="22.5" customHeight="1">
      <c r="A32" s="60">
        <v>26</v>
      </c>
      <c r="B32" s="89" t="s">
        <v>162</v>
      </c>
      <c r="C32" s="94" t="s">
        <v>250</v>
      </c>
      <c r="D32" s="88"/>
      <c r="E32" s="88"/>
      <c r="F32" s="88"/>
      <c r="G32" s="88"/>
      <c r="H32" s="94" t="s">
        <v>96</v>
      </c>
      <c r="I32" s="95"/>
      <c r="J32" s="95"/>
      <c r="K32" s="95" t="s">
        <v>20</v>
      </c>
      <c r="L32" s="95"/>
      <c r="M32" s="94" t="s">
        <v>279</v>
      </c>
      <c r="N32" s="94" t="s">
        <v>282</v>
      </c>
      <c r="O32" s="107" t="s">
        <v>251</v>
      </c>
      <c r="P32" s="101">
        <v>540</v>
      </c>
      <c r="Q32" s="102" t="s">
        <v>244</v>
      </c>
      <c r="R32" s="37">
        <v>22039320</v>
      </c>
      <c r="S32" s="34"/>
    </row>
    <row r="33" spans="1:19" s="65" customFormat="1" ht="22.5" customHeight="1">
      <c r="A33" s="60">
        <v>27</v>
      </c>
      <c r="B33" s="89" t="s">
        <v>245</v>
      </c>
      <c r="C33" s="94" t="s">
        <v>246</v>
      </c>
      <c r="D33" s="88"/>
      <c r="E33" s="88"/>
      <c r="F33" s="88"/>
      <c r="G33" s="88"/>
      <c r="H33" s="94" t="s">
        <v>49</v>
      </c>
      <c r="I33" s="95"/>
      <c r="J33" s="95"/>
      <c r="K33" s="95" t="s">
        <v>20</v>
      </c>
      <c r="L33" s="95"/>
      <c r="M33" s="94" t="s">
        <v>279</v>
      </c>
      <c r="N33" s="112" t="s">
        <v>280</v>
      </c>
      <c r="O33" s="91" t="s">
        <v>247</v>
      </c>
      <c r="P33" s="101">
        <v>33</v>
      </c>
      <c r="Q33" s="92" t="s">
        <v>221</v>
      </c>
      <c r="R33" s="37">
        <v>595800</v>
      </c>
      <c r="S33" s="34"/>
    </row>
    <row r="34" spans="1:19" s="65" customFormat="1" ht="22.5" customHeight="1">
      <c r="A34" s="60">
        <v>28</v>
      </c>
      <c r="B34" s="89" t="s">
        <v>245</v>
      </c>
      <c r="C34" s="94" t="s">
        <v>240</v>
      </c>
      <c r="D34" s="88"/>
      <c r="E34" s="88"/>
      <c r="F34" s="88"/>
      <c r="G34" s="88"/>
      <c r="H34" s="94" t="s">
        <v>49</v>
      </c>
      <c r="I34" s="95"/>
      <c r="J34" s="95"/>
      <c r="K34" s="95" t="s">
        <v>20</v>
      </c>
      <c r="L34" s="95"/>
      <c r="M34" s="94" t="s">
        <v>279</v>
      </c>
      <c r="N34" s="112" t="s">
        <v>280</v>
      </c>
      <c r="O34" s="91" t="s">
        <v>248</v>
      </c>
      <c r="P34" s="101">
        <v>5</v>
      </c>
      <c r="Q34" s="92" t="s">
        <v>221</v>
      </c>
      <c r="R34" s="37">
        <v>832000</v>
      </c>
      <c r="S34" s="34"/>
    </row>
    <row r="35" spans="1:19" s="16" customFormat="1" ht="21" customHeight="1">
      <c r="A35" s="133" t="s">
        <v>68</v>
      </c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5"/>
      <c r="P35" s="93">
        <f>SUM(P7:P34)</f>
        <v>3440</v>
      </c>
      <c r="Q35" s="41"/>
      <c r="R35" s="41">
        <f>SUM(R7:R34)</f>
        <v>84422220</v>
      </c>
      <c r="S35" s="42"/>
    </row>
  </sheetData>
  <mergeCells count="16">
    <mergeCell ref="A2:S2"/>
    <mergeCell ref="A1:S1"/>
    <mergeCell ref="A35:O35"/>
    <mergeCell ref="R5:R6"/>
    <mergeCell ref="S5:S6"/>
    <mergeCell ref="I5:L5"/>
    <mergeCell ref="M5:M6"/>
    <mergeCell ref="P5:Q6"/>
    <mergeCell ref="A3:P3"/>
    <mergeCell ref="D5:G5"/>
    <mergeCell ref="A5:A6"/>
    <mergeCell ref="H5:H6"/>
    <mergeCell ref="N5:N6"/>
    <mergeCell ref="O5:O6"/>
    <mergeCell ref="B5:B6"/>
    <mergeCell ref="C5:C6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47" fitToHeight="0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zoomScaleNormal="100" workbookViewId="0">
      <selection activeCell="D6" sqref="D6:E6"/>
    </sheetView>
  </sheetViews>
  <sheetFormatPr defaultRowHeight="16.5"/>
  <cols>
    <col min="1" max="1" width="6" style="23" customWidth="1"/>
    <col min="2" max="2" width="13.625" style="23" customWidth="1"/>
    <col min="3" max="3" width="29.875" style="8" customWidth="1"/>
    <col min="4" max="4" width="13.125" style="8" customWidth="1"/>
    <col min="5" max="5" width="9" style="8"/>
    <col min="6" max="6" width="33.875" style="8" customWidth="1"/>
    <col min="7" max="7" width="21.75" style="23" customWidth="1"/>
  </cols>
  <sheetData>
    <row r="1" spans="1:9" ht="26.25">
      <c r="A1" s="150" t="s">
        <v>79</v>
      </c>
      <c r="B1" s="150"/>
      <c r="C1" s="150"/>
      <c r="D1" s="150"/>
      <c r="E1" s="150"/>
      <c r="F1" s="150"/>
      <c r="G1" s="150"/>
      <c r="H1" s="3"/>
      <c r="I1" s="3"/>
    </row>
    <row r="2" spans="1:9" ht="31.5" customHeight="1">
      <c r="A2" s="121" t="s">
        <v>138</v>
      </c>
      <c r="B2" s="121"/>
      <c r="C2" s="121"/>
      <c r="D2" s="121"/>
      <c r="E2" s="121"/>
      <c r="F2" s="121"/>
      <c r="G2" s="121"/>
      <c r="H2" s="2"/>
      <c r="I2" s="2"/>
    </row>
    <row r="3" spans="1:9" ht="21.75" customHeight="1">
      <c r="A3" s="157" t="s">
        <v>50</v>
      </c>
      <c r="B3" s="157"/>
      <c r="C3" s="157"/>
      <c r="D3" s="157"/>
      <c r="E3" s="157"/>
      <c r="F3" s="157"/>
      <c r="G3" s="116" t="s">
        <v>284</v>
      </c>
    </row>
    <row r="4" spans="1:9" ht="21" customHeight="1">
      <c r="A4" s="154" t="s">
        <v>34</v>
      </c>
      <c r="B4" s="155"/>
      <c r="C4" s="155"/>
      <c r="D4" s="155"/>
      <c r="E4" s="156"/>
      <c r="F4" s="152" t="s">
        <v>39</v>
      </c>
      <c r="G4" s="138" t="s">
        <v>170</v>
      </c>
    </row>
    <row r="5" spans="1:9" ht="21" customHeight="1">
      <c r="A5" s="152" t="s">
        <v>33</v>
      </c>
      <c r="B5" s="152"/>
      <c r="C5" s="71" t="s">
        <v>53</v>
      </c>
      <c r="D5" s="152" t="s">
        <v>36</v>
      </c>
      <c r="E5" s="154"/>
      <c r="F5" s="152"/>
      <c r="G5" s="139"/>
    </row>
    <row r="6" spans="1:9" s="16" customFormat="1" ht="21" customHeight="1">
      <c r="A6" s="153">
        <f>SUM(D10,D11,D12,D13,D14,D15,D16,D17,D18,D19,D24,D25,D26,D27,D28,D29,D30,D31,D34,D35,D36,D38,D37,D39,D40,D41,D42,D43,D44,D45,D46,D47,D48,D49,D50,D51,D52,D53,D54,D55,D56)</f>
        <v>5328450</v>
      </c>
      <c r="B6" s="151"/>
      <c r="C6" s="72">
        <f>SUM(D9,D20,D21,D22,D23,D32,D33)</f>
        <v>2034500</v>
      </c>
      <c r="D6" s="151">
        <v>0</v>
      </c>
      <c r="E6" s="151"/>
      <c r="F6" s="72">
        <f>SUM(A6:E6)</f>
        <v>7362950</v>
      </c>
      <c r="G6" s="99"/>
    </row>
    <row r="7" spans="1:9" ht="12" customHeight="1">
      <c r="A7" s="73"/>
      <c r="B7" s="74"/>
      <c r="C7" s="74"/>
      <c r="D7" s="74"/>
      <c r="E7" s="74"/>
      <c r="G7" s="75" t="s">
        <v>54</v>
      </c>
    </row>
    <row r="8" spans="1:9" ht="27" customHeight="1">
      <c r="A8" s="76" t="s">
        <v>0</v>
      </c>
      <c r="B8" s="76" t="s">
        <v>11</v>
      </c>
      <c r="C8" s="76" t="s">
        <v>52</v>
      </c>
      <c r="D8" s="76" t="s">
        <v>3</v>
      </c>
      <c r="E8" s="76" t="s">
        <v>51</v>
      </c>
      <c r="F8" s="76" t="s">
        <v>12</v>
      </c>
      <c r="G8" s="76" t="s">
        <v>4</v>
      </c>
    </row>
    <row r="9" spans="1:9" ht="20.25" customHeight="1">
      <c r="A9" s="87">
        <v>1</v>
      </c>
      <c r="B9" s="66" t="s">
        <v>171</v>
      </c>
      <c r="C9" s="85" t="s">
        <v>157</v>
      </c>
      <c r="D9" s="67">
        <v>1000000</v>
      </c>
      <c r="E9" s="68"/>
      <c r="F9" s="69"/>
      <c r="G9" s="66" t="s">
        <v>53</v>
      </c>
    </row>
    <row r="10" spans="1:9" s="70" customFormat="1" ht="18.75" customHeight="1">
      <c r="A10" s="87">
        <v>2</v>
      </c>
      <c r="B10" s="66" t="s">
        <v>139</v>
      </c>
      <c r="C10" s="85" t="s">
        <v>82</v>
      </c>
      <c r="D10" s="67">
        <v>100000</v>
      </c>
      <c r="E10" s="68"/>
      <c r="F10" s="69" t="s">
        <v>93</v>
      </c>
      <c r="G10" s="66" t="s">
        <v>84</v>
      </c>
    </row>
    <row r="11" spans="1:9" s="70" customFormat="1" ht="18.75" customHeight="1">
      <c r="A11" s="87">
        <v>3</v>
      </c>
      <c r="B11" s="66" t="s">
        <v>139</v>
      </c>
      <c r="C11" s="85" t="s">
        <v>56</v>
      </c>
      <c r="D11" s="67">
        <v>100000</v>
      </c>
      <c r="E11" s="68"/>
      <c r="F11" s="69" t="s">
        <v>93</v>
      </c>
      <c r="G11" s="66" t="s">
        <v>84</v>
      </c>
    </row>
    <row r="12" spans="1:9" s="70" customFormat="1" ht="18.75" customHeight="1">
      <c r="A12" s="87">
        <v>4</v>
      </c>
      <c r="B12" s="66" t="s">
        <v>139</v>
      </c>
      <c r="C12" s="85" t="s">
        <v>55</v>
      </c>
      <c r="D12" s="67">
        <v>100000</v>
      </c>
      <c r="E12" s="68"/>
      <c r="F12" s="69" t="s">
        <v>93</v>
      </c>
      <c r="G12" s="66" t="s">
        <v>84</v>
      </c>
    </row>
    <row r="13" spans="1:9" s="70" customFormat="1" ht="18.75" customHeight="1">
      <c r="A13" s="87">
        <v>5</v>
      </c>
      <c r="B13" s="66" t="s">
        <v>140</v>
      </c>
      <c r="C13" s="85" t="s">
        <v>82</v>
      </c>
      <c r="D13" s="67">
        <v>50000</v>
      </c>
      <c r="E13" s="68"/>
      <c r="F13" s="69" t="s">
        <v>94</v>
      </c>
      <c r="G13" s="66" t="s">
        <v>21</v>
      </c>
    </row>
    <row r="14" spans="1:9" s="70" customFormat="1" ht="18.75" customHeight="1">
      <c r="A14" s="87">
        <v>6</v>
      </c>
      <c r="B14" s="66" t="s">
        <v>140</v>
      </c>
      <c r="C14" s="85" t="s">
        <v>56</v>
      </c>
      <c r="D14" s="67">
        <v>50000</v>
      </c>
      <c r="E14" s="68"/>
      <c r="F14" s="69" t="s">
        <v>83</v>
      </c>
      <c r="G14" s="66" t="s">
        <v>21</v>
      </c>
    </row>
    <row r="15" spans="1:9" s="70" customFormat="1" ht="18.75" customHeight="1">
      <c r="A15" s="87">
        <v>7</v>
      </c>
      <c r="B15" s="66" t="s">
        <v>140</v>
      </c>
      <c r="C15" s="85" t="s">
        <v>55</v>
      </c>
      <c r="D15" s="67">
        <v>50000</v>
      </c>
      <c r="E15" s="68"/>
      <c r="F15" s="69" t="s">
        <v>83</v>
      </c>
      <c r="G15" s="66" t="s">
        <v>21</v>
      </c>
    </row>
    <row r="16" spans="1:9" s="70" customFormat="1" ht="18.75" customHeight="1">
      <c r="A16" s="87">
        <v>8</v>
      </c>
      <c r="B16" s="66" t="s">
        <v>141</v>
      </c>
      <c r="C16" s="85" t="s">
        <v>82</v>
      </c>
      <c r="D16" s="67">
        <v>50000</v>
      </c>
      <c r="E16" s="68"/>
      <c r="F16" s="69" t="s">
        <v>83</v>
      </c>
      <c r="G16" s="66" t="s">
        <v>21</v>
      </c>
    </row>
    <row r="17" spans="1:7" s="70" customFormat="1" ht="18.75" customHeight="1">
      <c r="A17" s="87">
        <v>9</v>
      </c>
      <c r="B17" s="66" t="s">
        <v>141</v>
      </c>
      <c r="C17" s="85" t="s">
        <v>56</v>
      </c>
      <c r="D17" s="67">
        <v>50000</v>
      </c>
      <c r="E17" s="68"/>
      <c r="F17" s="69" t="s">
        <v>83</v>
      </c>
      <c r="G17" s="66" t="s">
        <v>21</v>
      </c>
    </row>
    <row r="18" spans="1:7" s="70" customFormat="1" ht="18.75" customHeight="1">
      <c r="A18" s="87">
        <v>10</v>
      </c>
      <c r="B18" s="66" t="s">
        <v>141</v>
      </c>
      <c r="C18" s="85" t="s">
        <v>55</v>
      </c>
      <c r="D18" s="67">
        <v>50000</v>
      </c>
      <c r="E18" s="68"/>
      <c r="F18" s="69" t="s">
        <v>83</v>
      </c>
      <c r="G18" s="66" t="s">
        <v>21</v>
      </c>
    </row>
    <row r="19" spans="1:7" s="70" customFormat="1" ht="18.75" customHeight="1">
      <c r="A19" s="87">
        <v>11</v>
      </c>
      <c r="B19" s="66" t="s">
        <v>144</v>
      </c>
      <c r="C19" s="85" t="s">
        <v>89</v>
      </c>
      <c r="D19" s="67">
        <v>1000000</v>
      </c>
      <c r="E19" s="68"/>
      <c r="F19" s="69" t="s">
        <v>142</v>
      </c>
      <c r="G19" s="66" t="s">
        <v>21</v>
      </c>
    </row>
    <row r="20" spans="1:7" s="70" customFormat="1" ht="18.75" customHeight="1">
      <c r="A20" s="87">
        <v>12</v>
      </c>
      <c r="B20" s="66" t="s">
        <v>174</v>
      </c>
      <c r="C20" s="85" t="s">
        <v>172</v>
      </c>
      <c r="D20" s="67">
        <v>324500</v>
      </c>
      <c r="E20" s="68"/>
      <c r="F20" s="69" t="s">
        <v>175</v>
      </c>
      <c r="G20" s="66" t="s">
        <v>53</v>
      </c>
    </row>
    <row r="21" spans="1:7" s="70" customFormat="1" ht="18.75" customHeight="1">
      <c r="A21" s="87">
        <v>13</v>
      </c>
      <c r="B21" s="66" t="s">
        <v>174</v>
      </c>
      <c r="C21" s="85" t="s">
        <v>173</v>
      </c>
      <c r="D21" s="67">
        <v>100000</v>
      </c>
      <c r="E21" s="68"/>
      <c r="F21" s="69" t="s">
        <v>176</v>
      </c>
      <c r="G21" s="66" t="s">
        <v>53</v>
      </c>
    </row>
    <row r="22" spans="1:7" s="70" customFormat="1" ht="18.75" customHeight="1">
      <c r="A22" s="87">
        <v>14</v>
      </c>
      <c r="B22" s="66" t="s">
        <v>174</v>
      </c>
      <c r="C22" s="85" t="s">
        <v>173</v>
      </c>
      <c r="D22" s="67">
        <v>200000</v>
      </c>
      <c r="E22" s="68"/>
      <c r="F22" s="69" t="s">
        <v>177</v>
      </c>
      <c r="G22" s="66" t="s">
        <v>53</v>
      </c>
    </row>
    <row r="23" spans="1:7" s="70" customFormat="1" ht="18.75" customHeight="1">
      <c r="A23" s="87">
        <v>15</v>
      </c>
      <c r="B23" s="66" t="s">
        <v>178</v>
      </c>
      <c r="C23" s="85" t="s">
        <v>179</v>
      </c>
      <c r="D23" s="67">
        <v>240000</v>
      </c>
      <c r="E23" s="68"/>
      <c r="F23" s="69" t="s">
        <v>180</v>
      </c>
      <c r="G23" s="66" t="s">
        <v>53</v>
      </c>
    </row>
    <row r="24" spans="1:7" s="70" customFormat="1" ht="18.75" customHeight="1">
      <c r="A24" s="87">
        <v>16</v>
      </c>
      <c r="B24" s="66" t="s">
        <v>143</v>
      </c>
      <c r="C24" s="85" t="s">
        <v>82</v>
      </c>
      <c r="D24" s="67">
        <v>50000</v>
      </c>
      <c r="E24" s="68"/>
      <c r="F24" s="69" t="s">
        <v>83</v>
      </c>
      <c r="G24" s="66" t="s">
        <v>21</v>
      </c>
    </row>
    <row r="25" spans="1:7" s="70" customFormat="1" ht="18.75" customHeight="1">
      <c r="A25" s="87">
        <v>17</v>
      </c>
      <c r="B25" s="66" t="s">
        <v>143</v>
      </c>
      <c r="C25" s="85" t="s">
        <v>56</v>
      </c>
      <c r="D25" s="67">
        <v>50000</v>
      </c>
      <c r="E25" s="68"/>
      <c r="F25" s="69" t="s">
        <v>83</v>
      </c>
      <c r="G25" s="66" t="s">
        <v>21</v>
      </c>
    </row>
    <row r="26" spans="1:7" s="70" customFormat="1" ht="18.75" customHeight="1">
      <c r="A26" s="87">
        <v>18</v>
      </c>
      <c r="B26" s="66" t="s">
        <v>143</v>
      </c>
      <c r="C26" s="85" t="s">
        <v>55</v>
      </c>
      <c r="D26" s="67">
        <v>50000</v>
      </c>
      <c r="E26" s="68"/>
      <c r="F26" s="69" t="s">
        <v>83</v>
      </c>
      <c r="G26" s="66" t="s">
        <v>21</v>
      </c>
    </row>
    <row r="27" spans="1:7" s="97" customFormat="1" ht="18.75" customHeight="1">
      <c r="A27" s="87">
        <v>19</v>
      </c>
      <c r="B27" s="66" t="s">
        <v>145</v>
      </c>
      <c r="C27" s="85" t="s">
        <v>168</v>
      </c>
      <c r="D27" s="67">
        <v>40000</v>
      </c>
      <c r="E27" s="68"/>
      <c r="F27" s="69" t="s">
        <v>169</v>
      </c>
      <c r="G27" s="66" t="s">
        <v>21</v>
      </c>
    </row>
    <row r="28" spans="1:7" s="97" customFormat="1" ht="18.75" customHeight="1">
      <c r="A28" s="87">
        <v>20</v>
      </c>
      <c r="B28" s="66" t="s">
        <v>147</v>
      </c>
      <c r="C28" s="85" t="s">
        <v>95</v>
      </c>
      <c r="D28" s="67">
        <v>140000</v>
      </c>
      <c r="E28" s="68"/>
      <c r="F28" s="69" t="s">
        <v>148</v>
      </c>
      <c r="G28" s="66" t="s">
        <v>21</v>
      </c>
    </row>
    <row r="29" spans="1:7" s="97" customFormat="1" ht="18.75" customHeight="1">
      <c r="A29" s="87">
        <v>21</v>
      </c>
      <c r="B29" s="66" t="s">
        <v>147</v>
      </c>
      <c r="C29" s="85" t="s">
        <v>95</v>
      </c>
      <c r="D29" s="67">
        <v>600000</v>
      </c>
      <c r="E29" s="68"/>
      <c r="F29" s="69" t="s">
        <v>148</v>
      </c>
      <c r="G29" s="66" t="s">
        <v>21</v>
      </c>
    </row>
    <row r="30" spans="1:7" s="97" customFormat="1" ht="18.75" customHeight="1">
      <c r="A30" s="87">
        <v>22</v>
      </c>
      <c r="B30" s="66" t="s">
        <v>147</v>
      </c>
      <c r="C30" s="85" t="s">
        <v>95</v>
      </c>
      <c r="D30" s="67">
        <v>95000</v>
      </c>
      <c r="E30" s="68"/>
      <c r="F30" s="69" t="s">
        <v>148</v>
      </c>
      <c r="G30" s="66" t="s">
        <v>21</v>
      </c>
    </row>
    <row r="31" spans="1:7" s="97" customFormat="1" ht="18.75" customHeight="1">
      <c r="A31" s="87">
        <v>23</v>
      </c>
      <c r="B31" s="66" t="s">
        <v>147</v>
      </c>
      <c r="C31" s="85" t="s">
        <v>95</v>
      </c>
      <c r="D31" s="67">
        <v>88000</v>
      </c>
      <c r="E31" s="68"/>
      <c r="F31" s="69" t="s">
        <v>149</v>
      </c>
      <c r="G31" s="66" t="s">
        <v>21</v>
      </c>
    </row>
    <row r="32" spans="1:7" s="97" customFormat="1" ht="18.75" customHeight="1">
      <c r="A32" s="87">
        <v>24</v>
      </c>
      <c r="B32" s="66" t="s">
        <v>146</v>
      </c>
      <c r="C32" s="85" t="s">
        <v>95</v>
      </c>
      <c r="D32" s="67">
        <v>100000</v>
      </c>
      <c r="E32" s="68"/>
      <c r="F32" s="69" t="s">
        <v>148</v>
      </c>
      <c r="G32" s="66" t="s">
        <v>53</v>
      </c>
    </row>
    <row r="33" spans="1:7" s="97" customFormat="1" ht="18.75" customHeight="1">
      <c r="A33" s="87">
        <v>25</v>
      </c>
      <c r="B33" s="66" t="s">
        <v>146</v>
      </c>
      <c r="C33" s="85" t="s">
        <v>95</v>
      </c>
      <c r="D33" s="67">
        <v>70000</v>
      </c>
      <c r="E33" s="68"/>
      <c r="F33" s="69" t="s">
        <v>148</v>
      </c>
      <c r="G33" s="66" t="s">
        <v>53</v>
      </c>
    </row>
    <row r="34" spans="1:7" s="97" customFormat="1" ht="18.75" customHeight="1">
      <c r="A34" s="87">
        <v>26</v>
      </c>
      <c r="B34" s="66" t="s">
        <v>150</v>
      </c>
      <c r="C34" s="85" t="s">
        <v>81</v>
      </c>
      <c r="D34" s="67">
        <v>77000</v>
      </c>
      <c r="E34" s="68"/>
      <c r="F34" s="69" t="s">
        <v>91</v>
      </c>
      <c r="G34" s="66" t="s">
        <v>21</v>
      </c>
    </row>
    <row r="35" spans="1:7" s="70" customFormat="1" ht="18.75" customHeight="1">
      <c r="A35" s="87">
        <v>27</v>
      </c>
      <c r="B35" s="66" t="s">
        <v>151</v>
      </c>
      <c r="C35" s="85" t="s">
        <v>82</v>
      </c>
      <c r="D35" s="67">
        <v>50000</v>
      </c>
      <c r="E35" s="68"/>
      <c r="F35" s="69" t="s">
        <v>83</v>
      </c>
      <c r="G35" s="66" t="s">
        <v>21</v>
      </c>
    </row>
    <row r="36" spans="1:7" s="70" customFormat="1" ht="18.75" customHeight="1">
      <c r="A36" s="87">
        <v>28</v>
      </c>
      <c r="B36" s="66" t="s">
        <v>151</v>
      </c>
      <c r="C36" s="85" t="s">
        <v>56</v>
      </c>
      <c r="D36" s="67">
        <v>50000</v>
      </c>
      <c r="E36" s="68"/>
      <c r="F36" s="69" t="s">
        <v>83</v>
      </c>
      <c r="G36" s="66" t="s">
        <v>21</v>
      </c>
    </row>
    <row r="37" spans="1:7" s="70" customFormat="1" ht="18.75" customHeight="1">
      <c r="A37" s="87">
        <v>29</v>
      </c>
      <c r="B37" s="66" t="s">
        <v>151</v>
      </c>
      <c r="C37" s="85" t="s">
        <v>55</v>
      </c>
      <c r="D37" s="67">
        <v>50000</v>
      </c>
      <c r="E37" s="68"/>
      <c r="F37" s="69" t="s">
        <v>83</v>
      </c>
      <c r="G37" s="66" t="s">
        <v>21</v>
      </c>
    </row>
    <row r="38" spans="1:7" s="70" customFormat="1" ht="18.75" customHeight="1">
      <c r="A38" s="87">
        <v>30</v>
      </c>
      <c r="B38" s="66" t="s">
        <v>152</v>
      </c>
      <c r="C38" s="85" t="s">
        <v>153</v>
      </c>
      <c r="D38" s="67">
        <v>340000</v>
      </c>
      <c r="E38" s="68"/>
      <c r="F38" s="98" t="s">
        <v>154</v>
      </c>
      <c r="G38" s="66" t="s">
        <v>21</v>
      </c>
    </row>
    <row r="39" spans="1:7" s="70" customFormat="1" ht="18.75" customHeight="1">
      <c r="A39" s="87">
        <v>31</v>
      </c>
      <c r="B39" s="66" t="s">
        <v>155</v>
      </c>
      <c r="C39" s="85" t="s">
        <v>82</v>
      </c>
      <c r="D39" s="67">
        <v>50000</v>
      </c>
      <c r="E39" s="68"/>
      <c r="F39" s="69" t="s">
        <v>83</v>
      </c>
      <c r="G39" s="66" t="s">
        <v>21</v>
      </c>
    </row>
    <row r="40" spans="1:7" s="70" customFormat="1" ht="18.75" customHeight="1">
      <c r="A40" s="87">
        <v>32</v>
      </c>
      <c r="B40" s="66" t="s">
        <v>155</v>
      </c>
      <c r="C40" s="85" t="s">
        <v>56</v>
      </c>
      <c r="D40" s="67">
        <v>50000</v>
      </c>
      <c r="E40" s="68"/>
      <c r="F40" s="69" t="s">
        <v>83</v>
      </c>
      <c r="G40" s="66" t="s">
        <v>21</v>
      </c>
    </row>
    <row r="41" spans="1:7" s="70" customFormat="1" ht="18.75" customHeight="1">
      <c r="A41" s="87">
        <v>33</v>
      </c>
      <c r="B41" s="66" t="s">
        <v>155</v>
      </c>
      <c r="C41" s="85" t="s">
        <v>55</v>
      </c>
      <c r="D41" s="67">
        <v>50000</v>
      </c>
      <c r="E41" s="68"/>
      <c r="F41" s="69" t="s">
        <v>83</v>
      </c>
      <c r="G41" s="66" t="s">
        <v>21</v>
      </c>
    </row>
    <row r="42" spans="1:7" s="70" customFormat="1" ht="18.75" customHeight="1">
      <c r="A42" s="87">
        <v>34</v>
      </c>
      <c r="B42" s="66" t="s">
        <v>156</v>
      </c>
      <c r="C42" s="85" t="s">
        <v>157</v>
      </c>
      <c r="D42" s="67">
        <v>1000000</v>
      </c>
      <c r="E42" s="68"/>
      <c r="F42" s="69" t="s">
        <v>158</v>
      </c>
      <c r="G42" s="66" t="s">
        <v>21</v>
      </c>
    </row>
    <row r="43" spans="1:7" s="70" customFormat="1" ht="18.75" customHeight="1">
      <c r="A43" s="87">
        <v>35</v>
      </c>
      <c r="B43" s="66" t="s">
        <v>159</v>
      </c>
      <c r="C43" s="85" t="s">
        <v>82</v>
      </c>
      <c r="D43" s="67">
        <v>50000</v>
      </c>
      <c r="E43" s="68"/>
      <c r="F43" s="69" t="s">
        <v>83</v>
      </c>
      <c r="G43" s="66" t="s">
        <v>21</v>
      </c>
    </row>
    <row r="44" spans="1:7" s="70" customFormat="1" ht="18.75" customHeight="1">
      <c r="A44" s="87">
        <v>36</v>
      </c>
      <c r="B44" s="66" t="s">
        <v>159</v>
      </c>
      <c r="C44" s="85" t="s">
        <v>56</v>
      </c>
      <c r="D44" s="67">
        <v>50000</v>
      </c>
      <c r="E44" s="68"/>
      <c r="F44" s="69" t="s">
        <v>83</v>
      </c>
      <c r="G44" s="66" t="s">
        <v>21</v>
      </c>
    </row>
    <row r="45" spans="1:7" s="70" customFormat="1" ht="18.75" customHeight="1">
      <c r="A45" s="87">
        <v>37</v>
      </c>
      <c r="B45" s="66" t="s">
        <v>159</v>
      </c>
      <c r="C45" s="85" t="s">
        <v>55</v>
      </c>
      <c r="D45" s="67">
        <v>50000</v>
      </c>
      <c r="E45" s="68"/>
      <c r="F45" s="69" t="s">
        <v>83</v>
      </c>
      <c r="G45" s="66" t="s">
        <v>21</v>
      </c>
    </row>
    <row r="46" spans="1:7" s="70" customFormat="1" ht="18.75" customHeight="1">
      <c r="A46" s="87">
        <v>38</v>
      </c>
      <c r="B46" s="66" t="s">
        <v>160</v>
      </c>
      <c r="C46" s="85" t="s">
        <v>82</v>
      </c>
      <c r="D46" s="67">
        <v>50000</v>
      </c>
      <c r="E46" s="68"/>
      <c r="F46" s="69" t="s">
        <v>83</v>
      </c>
      <c r="G46" s="66" t="s">
        <v>21</v>
      </c>
    </row>
    <row r="47" spans="1:7" s="70" customFormat="1" ht="18.75" customHeight="1">
      <c r="A47" s="87">
        <v>39</v>
      </c>
      <c r="B47" s="66" t="s">
        <v>160</v>
      </c>
      <c r="C47" s="85" t="s">
        <v>56</v>
      </c>
      <c r="D47" s="67">
        <v>50000</v>
      </c>
      <c r="E47" s="68"/>
      <c r="F47" s="69" t="s">
        <v>83</v>
      </c>
      <c r="G47" s="66" t="s">
        <v>21</v>
      </c>
    </row>
    <row r="48" spans="1:7" s="70" customFormat="1" ht="18.75" customHeight="1">
      <c r="A48" s="87">
        <v>40</v>
      </c>
      <c r="B48" s="66" t="s">
        <v>160</v>
      </c>
      <c r="C48" s="85" t="s">
        <v>55</v>
      </c>
      <c r="D48" s="67">
        <v>50000</v>
      </c>
      <c r="E48" s="68"/>
      <c r="F48" s="69" t="s">
        <v>83</v>
      </c>
      <c r="G48" s="66" t="s">
        <v>21</v>
      </c>
    </row>
    <row r="49" spans="1:7" s="70" customFormat="1" ht="18.75" customHeight="1">
      <c r="A49" s="87">
        <v>41</v>
      </c>
      <c r="B49" s="66" t="s">
        <v>161</v>
      </c>
      <c r="C49" s="85" t="s">
        <v>82</v>
      </c>
      <c r="D49" s="67">
        <v>50000</v>
      </c>
      <c r="E49" s="68"/>
      <c r="F49" s="69" t="s">
        <v>83</v>
      </c>
      <c r="G49" s="66" t="s">
        <v>21</v>
      </c>
    </row>
    <row r="50" spans="1:7" s="70" customFormat="1" ht="18.75" customHeight="1">
      <c r="A50" s="87">
        <v>42</v>
      </c>
      <c r="B50" s="66" t="s">
        <v>161</v>
      </c>
      <c r="C50" s="85" t="s">
        <v>56</v>
      </c>
      <c r="D50" s="67">
        <v>50000</v>
      </c>
      <c r="E50" s="68"/>
      <c r="F50" s="69" t="s">
        <v>83</v>
      </c>
      <c r="G50" s="66" t="s">
        <v>21</v>
      </c>
    </row>
    <row r="51" spans="1:7" s="70" customFormat="1" ht="18.75" customHeight="1">
      <c r="A51" s="87">
        <v>43</v>
      </c>
      <c r="B51" s="66" t="s">
        <v>161</v>
      </c>
      <c r="C51" s="85" t="s">
        <v>55</v>
      </c>
      <c r="D51" s="67">
        <v>50000</v>
      </c>
      <c r="E51" s="68"/>
      <c r="F51" s="69" t="s">
        <v>83</v>
      </c>
      <c r="G51" s="66" t="s">
        <v>21</v>
      </c>
    </row>
    <row r="52" spans="1:7" s="70" customFormat="1" ht="18.75" customHeight="1">
      <c r="A52" s="87">
        <v>44</v>
      </c>
      <c r="B52" s="66" t="s">
        <v>164</v>
      </c>
      <c r="C52" s="85" t="s">
        <v>166</v>
      </c>
      <c r="D52" s="67">
        <v>108450</v>
      </c>
      <c r="E52" s="68"/>
      <c r="F52" s="98" t="s">
        <v>165</v>
      </c>
      <c r="G52" s="66" t="s">
        <v>21</v>
      </c>
    </row>
    <row r="53" spans="1:7" s="70" customFormat="1" ht="18.75" customHeight="1">
      <c r="A53" s="87">
        <v>45</v>
      </c>
      <c r="B53" s="66" t="s">
        <v>167</v>
      </c>
      <c r="C53" s="85" t="s">
        <v>166</v>
      </c>
      <c r="D53" s="67">
        <v>40000</v>
      </c>
      <c r="E53" s="68"/>
      <c r="F53" s="98" t="s">
        <v>165</v>
      </c>
      <c r="G53" s="66" t="s">
        <v>21</v>
      </c>
    </row>
    <row r="54" spans="1:7" s="70" customFormat="1" ht="18.75" customHeight="1">
      <c r="A54" s="87">
        <v>46</v>
      </c>
      <c r="B54" s="66" t="s">
        <v>162</v>
      </c>
      <c r="C54" s="85" t="s">
        <v>82</v>
      </c>
      <c r="D54" s="67">
        <v>100000</v>
      </c>
      <c r="E54" s="68"/>
      <c r="F54" s="69" t="s">
        <v>163</v>
      </c>
      <c r="G54" s="66" t="s">
        <v>21</v>
      </c>
    </row>
    <row r="55" spans="1:7" s="70" customFormat="1" ht="18.75" customHeight="1">
      <c r="A55" s="87">
        <v>47</v>
      </c>
      <c r="B55" s="66" t="s">
        <v>162</v>
      </c>
      <c r="C55" s="85" t="s">
        <v>56</v>
      </c>
      <c r="D55" s="67">
        <v>100000</v>
      </c>
      <c r="E55" s="68"/>
      <c r="F55" s="69" t="s">
        <v>163</v>
      </c>
      <c r="G55" s="66" t="s">
        <v>21</v>
      </c>
    </row>
    <row r="56" spans="1:7" s="70" customFormat="1" ht="18.75" customHeight="1">
      <c r="A56" s="111">
        <v>48</v>
      </c>
      <c r="B56" s="78" t="s">
        <v>162</v>
      </c>
      <c r="C56" s="85" t="s">
        <v>55</v>
      </c>
      <c r="D56" s="55">
        <v>100000</v>
      </c>
      <c r="E56" s="79"/>
      <c r="F56" s="80" t="s">
        <v>163</v>
      </c>
      <c r="G56" s="78" t="s">
        <v>21</v>
      </c>
    </row>
    <row r="57" spans="1:7" ht="21" customHeight="1">
      <c r="D57" s="81"/>
      <c r="F57" s="82"/>
    </row>
    <row r="58" spans="1:7" ht="21" customHeight="1">
      <c r="C58" s="83" t="s">
        <v>23</v>
      </c>
      <c r="D58" s="84">
        <f>SUM(D9:D56)</f>
        <v>7362950</v>
      </c>
    </row>
  </sheetData>
  <autoFilter ref="A8:G56"/>
  <mergeCells count="10">
    <mergeCell ref="A2:G2"/>
    <mergeCell ref="A1:G1"/>
    <mergeCell ref="D6:E6"/>
    <mergeCell ref="A5:B5"/>
    <mergeCell ref="A6:B6"/>
    <mergeCell ref="F4:F5"/>
    <mergeCell ref="D5:E5"/>
    <mergeCell ref="G4:G5"/>
    <mergeCell ref="A4:E4"/>
    <mergeCell ref="A3:F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3" fitToHeight="0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zoomScaleNormal="100" workbookViewId="0">
      <selection activeCell="I8" sqref="I8"/>
    </sheetView>
  </sheetViews>
  <sheetFormatPr defaultRowHeight="16.5"/>
  <cols>
    <col min="1" max="1" width="4.5" style="8" bestFit="1" customWidth="1"/>
    <col min="2" max="2" width="11.125" style="8" customWidth="1"/>
    <col min="3" max="3" width="15.625" style="8" customWidth="1"/>
    <col min="4" max="4" width="33.625" style="8" customWidth="1"/>
    <col min="5" max="5" width="7.875" style="8" customWidth="1"/>
    <col min="6" max="6" width="9.375" style="8" customWidth="1"/>
    <col min="7" max="7" width="6.5" style="8" customWidth="1"/>
    <col min="8" max="8" width="14.25" style="35" customWidth="1"/>
    <col min="9" max="9" width="13.625" customWidth="1"/>
  </cols>
  <sheetData>
    <row r="1" spans="1:9" ht="30.75" customHeight="1">
      <c r="A1" s="120" t="s">
        <v>79</v>
      </c>
      <c r="B1" s="120"/>
      <c r="C1" s="120"/>
      <c r="D1" s="120"/>
      <c r="E1" s="120"/>
      <c r="F1" s="120"/>
      <c r="G1" s="120"/>
      <c r="H1" s="120"/>
      <c r="I1" s="120"/>
    </row>
    <row r="2" spans="1:9" ht="31.5" customHeight="1">
      <c r="A2" s="121" t="s">
        <v>105</v>
      </c>
      <c r="B2" s="121"/>
      <c r="C2" s="121"/>
      <c r="D2" s="121"/>
      <c r="E2" s="121"/>
      <c r="F2" s="121"/>
      <c r="G2" s="121"/>
      <c r="H2" s="121"/>
      <c r="I2" s="121"/>
    </row>
    <row r="3" spans="1:9" s="32" customFormat="1" ht="25.5" customHeight="1">
      <c r="A3" s="147" t="s">
        <v>76</v>
      </c>
      <c r="B3" s="147"/>
      <c r="C3" s="147"/>
      <c r="D3" s="147"/>
      <c r="E3" s="147"/>
      <c r="F3" s="147"/>
      <c r="G3" s="44"/>
      <c r="H3" s="36"/>
      <c r="I3" s="117" t="s">
        <v>284</v>
      </c>
    </row>
    <row r="4" spans="1:9" ht="16.5" customHeight="1">
      <c r="A4" s="118" t="s">
        <v>0</v>
      </c>
      <c r="B4" s="149" t="s">
        <v>69</v>
      </c>
      <c r="C4" s="118" t="s">
        <v>52</v>
      </c>
      <c r="D4" s="118" t="s">
        <v>70</v>
      </c>
      <c r="E4" s="45" t="s">
        <v>71</v>
      </c>
      <c r="F4" s="142" t="s">
        <v>73</v>
      </c>
      <c r="G4" s="144"/>
      <c r="H4" s="47" t="s">
        <v>75</v>
      </c>
      <c r="I4" s="138" t="s">
        <v>40</v>
      </c>
    </row>
    <row r="5" spans="1:9" ht="18" customHeight="1">
      <c r="A5" s="118"/>
      <c r="B5" s="143"/>
      <c r="C5" s="118"/>
      <c r="D5" s="118"/>
      <c r="E5" s="48" t="s">
        <v>77</v>
      </c>
      <c r="F5" s="158" t="s">
        <v>72</v>
      </c>
      <c r="G5" s="141"/>
      <c r="H5" s="50" t="s">
        <v>74</v>
      </c>
      <c r="I5" s="139"/>
    </row>
    <row r="6" spans="1:9" ht="20.25" customHeight="1">
      <c r="A6" s="60">
        <v>1</v>
      </c>
      <c r="B6" s="89" t="s">
        <v>183</v>
      </c>
      <c r="C6" s="90" t="s">
        <v>184</v>
      </c>
      <c r="D6" s="91" t="s">
        <v>188</v>
      </c>
      <c r="E6" s="38"/>
      <c r="F6" s="101">
        <v>2</v>
      </c>
      <c r="G6" s="92" t="s">
        <v>85</v>
      </c>
      <c r="H6" s="37">
        <v>600000</v>
      </c>
      <c r="I6" s="90"/>
    </row>
    <row r="7" spans="1:9" ht="20.25" customHeight="1">
      <c r="A7" s="60">
        <v>2</v>
      </c>
      <c r="B7" s="89" t="s">
        <v>109</v>
      </c>
      <c r="C7" s="90" t="s">
        <v>185</v>
      </c>
      <c r="D7" s="54" t="s">
        <v>186</v>
      </c>
      <c r="E7" s="38"/>
      <c r="F7" s="101">
        <v>1</v>
      </c>
      <c r="G7" s="92" t="s">
        <v>187</v>
      </c>
      <c r="H7" s="37">
        <v>150000</v>
      </c>
      <c r="I7" s="90"/>
    </row>
    <row r="8" spans="1:9" ht="20.25" customHeight="1">
      <c r="A8" s="60">
        <v>3</v>
      </c>
      <c r="B8" s="89" t="s">
        <v>189</v>
      </c>
      <c r="C8" s="90" t="s">
        <v>99</v>
      </c>
      <c r="D8" s="91" t="s">
        <v>100</v>
      </c>
      <c r="E8" s="38"/>
      <c r="F8" s="101">
        <v>70</v>
      </c>
      <c r="G8" s="102" t="s">
        <v>190</v>
      </c>
      <c r="H8" s="37">
        <v>700000</v>
      </c>
      <c r="I8" s="90"/>
    </row>
    <row r="9" spans="1:9" ht="20.25" customHeight="1">
      <c r="A9" s="60">
        <v>4</v>
      </c>
      <c r="B9" s="89" t="s">
        <v>192</v>
      </c>
      <c r="C9" s="90" t="s">
        <v>196</v>
      </c>
      <c r="D9" s="91" t="s">
        <v>194</v>
      </c>
      <c r="E9" s="38"/>
      <c r="F9" s="101">
        <v>30</v>
      </c>
      <c r="G9" s="102" t="s">
        <v>195</v>
      </c>
      <c r="H9" s="37">
        <v>90000</v>
      </c>
      <c r="I9" s="90"/>
    </row>
    <row r="10" spans="1:9" ht="20.25" customHeight="1">
      <c r="A10" s="60">
        <v>5</v>
      </c>
      <c r="B10" s="89" t="s">
        <v>230</v>
      </c>
      <c r="C10" s="90" t="s">
        <v>231</v>
      </c>
      <c r="D10" s="91" t="s">
        <v>232</v>
      </c>
      <c r="E10" s="38"/>
      <c r="F10" s="101">
        <v>344</v>
      </c>
      <c r="G10" s="102" t="s">
        <v>221</v>
      </c>
      <c r="H10" s="37">
        <v>2143500</v>
      </c>
      <c r="I10" s="90"/>
    </row>
    <row r="11" spans="1:9" ht="20.25" customHeight="1">
      <c r="A11" s="60">
        <v>6</v>
      </c>
      <c r="B11" s="89" t="s">
        <v>233</v>
      </c>
      <c r="C11" s="90" t="s">
        <v>234</v>
      </c>
      <c r="D11" s="91" t="s">
        <v>235</v>
      </c>
      <c r="E11" s="38"/>
      <c r="F11" s="101">
        <v>300</v>
      </c>
      <c r="G11" s="102" t="s">
        <v>236</v>
      </c>
      <c r="H11" s="37">
        <v>990000</v>
      </c>
      <c r="I11" s="90"/>
    </row>
    <row r="12" spans="1:9" ht="20.25" customHeight="1">
      <c r="A12" s="60">
        <v>7</v>
      </c>
      <c r="B12" s="89" t="s">
        <v>254</v>
      </c>
      <c r="C12" s="90" t="s">
        <v>255</v>
      </c>
      <c r="D12" s="91" t="s">
        <v>256</v>
      </c>
      <c r="E12" s="38"/>
      <c r="F12" s="101">
        <v>200</v>
      </c>
      <c r="G12" s="102" t="s">
        <v>221</v>
      </c>
      <c r="H12" s="37">
        <v>700000</v>
      </c>
      <c r="I12" s="90"/>
    </row>
    <row r="13" spans="1:9" ht="20.25" customHeight="1">
      <c r="A13" s="60">
        <v>8</v>
      </c>
      <c r="B13" s="89" t="s">
        <v>257</v>
      </c>
      <c r="C13" s="90" t="s">
        <v>258</v>
      </c>
      <c r="D13" s="77" t="s">
        <v>259</v>
      </c>
      <c r="E13" s="38"/>
      <c r="F13" s="104">
        <v>8</v>
      </c>
      <c r="G13" s="102" t="s">
        <v>260</v>
      </c>
      <c r="H13" s="37">
        <v>200000</v>
      </c>
      <c r="I13" s="103"/>
    </row>
    <row r="14" spans="1:9" ht="20.25" customHeight="1">
      <c r="A14" s="60">
        <v>9</v>
      </c>
      <c r="B14" s="89" t="s">
        <v>237</v>
      </c>
      <c r="C14" s="90" t="s">
        <v>238</v>
      </c>
      <c r="D14" s="91" t="s">
        <v>239</v>
      </c>
      <c r="E14" s="38"/>
      <c r="F14" s="101">
        <v>3</v>
      </c>
      <c r="G14" s="92" t="s">
        <v>221</v>
      </c>
      <c r="H14" s="37">
        <v>858000</v>
      </c>
      <c r="I14" s="90"/>
    </row>
    <row r="15" spans="1:9" ht="20.25" customHeight="1">
      <c r="A15" s="60">
        <v>10</v>
      </c>
      <c r="B15" s="89" t="s">
        <v>261</v>
      </c>
      <c r="C15" s="90" t="s">
        <v>262</v>
      </c>
      <c r="D15" s="77" t="s">
        <v>263</v>
      </c>
      <c r="E15" s="38"/>
      <c r="F15" s="104">
        <v>20</v>
      </c>
      <c r="G15" s="102" t="s">
        <v>102</v>
      </c>
      <c r="H15" s="37">
        <v>200000</v>
      </c>
      <c r="I15" s="103"/>
    </row>
    <row r="16" spans="1:9" ht="20.25" customHeight="1">
      <c r="A16" s="60">
        <v>11</v>
      </c>
      <c r="B16" s="89" t="s">
        <v>264</v>
      </c>
      <c r="C16" s="90" t="s">
        <v>265</v>
      </c>
      <c r="D16" s="100" t="s">
        <v>266</v>
      </c>
      <c r="E16" s="38"/>
      <c r="F16" s="104">
        <v>500</v>
      </c>
      <c r="G16" s="102" t="s">
        <v>267</v>
      </c>
      <c r="H16" s="37">
        <v>2220000</v>
      </c>
      <c r="I16" s="103"/>
    </row>
    <row r="17" spans="1:9" ht="20.25" customHeight="1">
      <c r="A17" s="60">
        <v>12</v>
      </c>
      <c r="B17" s="89" t="s">
        <v>198</v>
      </c>
      <c r="C17" s="90" t="s">
        <v>199</v>
      </c>
      <c r="D17" s="91" t="s">
        <v>203</v>
      </c>
      <c r="E17" s="49"/>
      <c r="F17" s="101">
        <v>11</v>
      </c>
      <c r="G17" s="92" t="s">
        <v>187</v>
      </c>
      <c r="H17" s="37">
        <v>1100000</v>
      </c>
      <c r="I17" s="90"/>
    </row>
    <row r="18" spans="1:9" ht="20.25" customHeight="1">
      <c r="A18" s="60">
        <v>13</v>
      </c>
      <c r="B18" s="89" t="s">
        <v>200</v>
      </c>
      <c r="C18" s="90" t="s">
        <v>201</v>
      </c>
      <c r="D18" s="91" t="s">
        <v>202</v>
      </c>
      <c r="E18" s="38"/>
      <c r="F18" s="101">
        <v>50</v>
      </c>
      <c r="G18" s="92" t="s">
        <v>195</v>
      </c>
      <c r="H18" s="37">
        <v>1500000</v>
      </c>
      <c r="I18" s="90"/>
    </row>
    <row r="19" spans="1:9" ht="20.25" customHeight="1">
      <c r="A19" s="60">
        <v>14</v>
      </c>
      <c r="B19" s="89" t="s">
        <v>268</v>
      </c>
      <c r="C19" s="90" t="s">
        <v>86</v>
      </c>
      <c r="D19" s="91" t="s">
        <v>181</v>
      </c>
      <c r="E19" s="49"/>
      <c r="F19" s="101">
        <v>12</v>
      </c>
      <c r="G19" s="92" t="s">
        <v>85</v>
      </c>
      <c r="H19" s="37">
        <v>6000000</v>
      </c>
      <c r="I19" s="90"/>
    </row>
    <row r="20" spans="1:9" s="40" customFormat="1" ht="20.25" customHeight="1">
      <c r="A20" s="60">
        <v>15</v>
      </c>
      <c r="B20" s="89" t="s">
        <v>268</v>
      </c>
      <c r="C20" s="90" t="s">
        <v>86</v>
      </c>
      <c r="D20" s="91" t="s">
        <v>182</v>
      </c>
      <c r="E20" s="39"/>
      <c r="F20" s="101">
        <v>1</v>
      </c>
      <c r="G20" s="92" t="s">
        <v>85</v>
      </c>
      <c r="H20" s="37">
        <v>2000000</v>
      </c>
      <c r="I20" s="90"/>
    </row>
    <row r="21" spans="1:9" s="40" customFormat="1" ht="20.25" customHeight="1">
      <c r="A21" s="60">
        <v>16</v>
      </c>
      <c r="B21" s="89" t="s">
        <v>204</v>
      </c>
      <c r="C21" s="90" t="s">
        <v>205</v>
      </c>
      <c r="D21" s="77" t="s">
        <v>206</v>
      </c>
      <c r="E21" s="108"/>
      <c r="F21" s="104">
        <v>2</v>
      </c>
      <c r="G21" s="102" t="s">
        <v>187</v>
      </c>
      <c r="H21" s="37">
        <v>2050000</v>
      </c>
      <c r="I21" s="103"/>
    </row>
    <row r="22" spans="1:9" s="40" customFormat="1" ht="20.25" customHeight="1">
      <c r="A22" s="60">
        <v>17</v>
      </c>
      <c r="B22" s="89" t="s">
        <v>274</v>
      </c>
      <c r="C22" s="90" t="s">
        <v>275</v>
      </c>
      <c r="D22" s="110" t="s">
        <v>278</v>
      </c>
      <c r="E22" s="108"/>
      <c r="F22" s="104">
        <v>1</v>
      </c>
      <c r="G22" s="102" t="s">
        <v>276</v>
      </c>
      <c r="H22" s="37">
        <v>10000000</v>
      </c>
      <c r="I22" s="103"/>
    </row>
    <row r="23" spans="1:9" s="40" customFormat="1" ht="20.25" customHeight="1">
      <c r="A23" s="60">
        <v>18</v>
      </c>
      <c r="B23" s="89" t="s">
        <v>269</v>
      </c>
      <c r="C23" s="91" t="s">
        <v>88</v>
      </c>
      <c r="D23" s="105" t="s">
        <v>104</v>
      </c>
      <c r="E23" s="108"/>
      <c r="F23" s="101">
        <v>278</v>
      </c>
      <c r="G23" s="92" t="s">
        <v>101</v>
      </c>
      <c r="H23" s="37">
        <v>8340000</v>
      </c>
      <c r="I23" s="90"/>
    </row>
    <row r="24" spans="1:9" s="40" customFormat="1" ht="20.25" customHeight="1">
      <c r="A24" s="60">
        <v>19</v>
      </c>
      <c r="B24" s="89" t="s">
        <v>212</v>
      </c>
      <c r="C24" s="90" t="s">
        <v>213</v>
      </c>
      <c r="D24" s="107" t="s">
        <v>214</v>
      </c>
      <c r="E24" s="108"/>
      <c r="F24" s="101">
        <v>4</v>
      </c>
      <c r="G24" s="102" t="s">
        <v>215</v>
      </c>
      <c r="H24" s="37">
        <v>120000</v>
      </c>
      <c r="I24" s="90"/>
    </row>
    <row r="25" spans="1:9" s="40" customFormat="1" ht="20.25" customHeight="1">
      <c r="A25" s="60">
        <v>20</v>
      </c>
      <c r="B25" s="89" t="s">
        <v>217</v>
      </c>
      <c r="C25" s="90" t="s">
        <v>201</v>
      </c>
      <c r="D25" s="91" t="s">
        <v>216</v>
      </c>
      <c r="E25" s="108"/>
      <c r="F25" s="101">
        <v>30</v>
      </c>
      <c r="G25" s="92" t="s">
        <v>195</v>
      </c>
      <c r="H25" s="37">
        <v>900000</v>
      </c>
      <c r="I25" s="90"/>
    </row>
    <row r="26" spans="1:9" s="40" customFormat="1" ht="20.25" customHeight="1">
      <c r="A26" s="60">
        <v>21</v>
      </c>
      <c r="B26" s="89" t="s">
        <v>218</v>
      </c>
      <c r="C26" s="90" t="s">
        <v>219</v>
      </c>
      <c r="D26" s="91" t="s">
        <v>220</v>
      </c>
      <c r="E26" s="108"/>
      <c r="F26" s="101">
        <v>710</v>
      </c>
      <c r="G26" s="92" t="s">
        <v>221</v>
      </c>
      <c r="H26" s="37">
        <v>7100000</v>
      </c>
      <c r="I26" s="90"/>
    </row>
    <row r="27" spans="1:9" s="40" customFormat="1" ht="20.25" customHeight="1">
      <c r="A27" s="60">
        <v>22</v>
      </c>
      <c r="B27" s="89" t="s">
        <v>208</v>
      </c>
      <c r="C27" s="90" t="s">
        <v>99</v>
      </c>
      <c r="D27" s="107" t="s">
        <v>210</v>
      </c>
      <c r="E27" s="108"/>
      <c r="F27" s="101">
        <v>40</v>
      </c>
      <c r="G27" s="102" t="s">
        <v>190</v>
      </c>
      <c r="H27" s="37">
        <v>4000000</v>
      </c>
      <c r="I27" s="103"/>
    </row>
    <row r="28" spans="1:9" s="40" customFormat="1" ht="20.25" customHeight="1">
      <c r="A28" s="60">
        <v>23</v>
      </c>
      <c r="B28" s="89" t="s">
        <v>222</v>
      </c>
      <c r="C28" s="90" t="s">
        <v>223</v>
      </c>
      <c r="D28" s="91" t="s">
        <v>224</v>
      </c>
      <c r="E28" s="108"/>
      <c r="F28" s="101">
        <v>18</v>
      </c>
      <c r="G28" s="92" t="s">
        <v>225</v>
      </c>
      <c r="H28" s="37">
        <v>780000</v>
      </c>
      <c r="I28" s="90"/>
    </row>
    <row r="29" spans="1:9" s="40" customFormat="1" ht="20.25" customHeight="1">
      <c r="A29" s="60">
        <v>24</v>
      </c>
      <c r="B29" s="89" t="s">
        <v>226</v>
      </c>
      <c r="C29" s="90" t="s">
        <v>227</v>
      </c>
      <c r="D29" s="91" t="s">
        <v>229</v>
      </c>
      <c r="E29" s="108"/>
      <c r="F29" s="101">
        <v>33</v>
      </c>
      <c r="G29" s="92" t="s">
        <v>228</v>
      </c>
      <c r="H29" s="37">
        <v>1000000</v>
      </c>
      <c r="I29" s="90"/>
    </row>
    <row r="30" spans="1:9" s="40" customFormat="1" ht="20.25" customHeight="1">
      <c r="A30" s="60">
        <v>25</v>
      </c>
      <c r="B30" s="89" t="s">
        <v>162</v>
      </c>
      <c r="C30" s="90" t="s">
        <v>249</v>
      </c>
      <c r="D30" s="107" t="s">
        <v>252</v>
      </c>
      <c r="E30" s="108"/>
      <c r="F30" s="101">
        <v>194</v>
      </c>
      <c r="G30" s="102" t="s">
        <v>243</v>
      </c>
      <c r="H30" s="37">
        <v>7213600</v>
      </c>
      <c r="I30" s="103"/>
    </row>
    <row r="31" spans="1:9" s="40" customFormat="1" ht="20.25" customHeight="1">
      <c r="A31" s="60">
        <v>26</v>
      </c>
      <c r="B31" s="89" t="s">
        <v>162</v>
      </c>
      <c r="C31" s="90" t="s">
        <v>250</v>
      </c>
      <c r="D31" s="107" t="s">
        <v>251</v>
      </c>
      <c r="E31" s="108"/>
      <c r="F31" s="101">
        <v>540</v>
      </c>
      <c r="G31" s="102" t="s">
        <v>244</v>
      </c>
      <c r="H31" s="37">
        <v>22039320</v>
      </c>
      <c r="I31" s="103"/>
    </row>
    <row r="32" spans="1:9" s="40" customFormat="1" ht="20.25" customHeight="1">
      <c r="A32" s="60">
        <v>27</v>
      </c>
      <c r="B32" s="89" t="s">
        <v>245</v>
      </c>
      <c r="C32" s="90" t="s">
        <v>246</v>
      </c>
      <c r="D32" s="91" t="s">
        <v>247</v>
      </c>
      <c r="E32" s="108"/>
      <c r="F32" s="101">
        <v>33</v>
      </c>
      <c r="G32" s="92" t="s">
        <v>221</v>
      </c>
      <c r="H32" s="37">
        <v>595800</v>
      </c>
      <c r="I32" s="90"/>
    </row>
    <row r="33" spans="1:9" s="40" customFormat="1" ht="20.25" customHeight="1">
      <c r="A33" s="60">
        <v>28</v>
      </c>
      <c r="B33" s="89" t="s">
        <v>245</v>
      </c>
      <c r="C33" s="90" t="s">
        <v>240</v>
      </c>
      <c r="D33" s="91" t="s">
        <v>248</v>
      </c>
      <c r="E33" s="108"/>
      <c r="F33" s="101">
        <v>5</v>
      </c>
      <c r="G33" s="92" t="s">
        <v>221</v>
      </c>
      <c r="H33" s="37">
        <v>832000</v>
      </c>
      <c r="I33" s="90"/>
    </row>
    <row r="34" spans="1:9" s="16" customFormat="1" ht="21" customHeight="1">
      <c r="A34" s="133" t="s">
        <v>68</v>
      </c>
      <c r="B34" s="134"/>
      <c r="C34" s="134"/>
      <c r="D34" s="135"/>
      <c r="E34" s="46"/>
      <c r="F34" s="41">
        <f>SUM(F6:F20)</f>
        <v>1552</v>
      </c>
      <c r="G34" s="41"/>
      <c r="H34" s="41">
        <f>SUM(H6:H33)</f>
        <v>84422220</v>
      </c>
      <c r="I34" s="42"/>
    </row>
  </sheetData>
  <mergeCells count="11">
    <mergeCell ref="I4:I5"/>
    <mergeCell ref="A34:D34"/>
    <mergeCell ref="F4:G4"/>
    <mergeCell ref="F5:G5"/>
    <mergeCell ref="A1:I1"/>
    <mergeCell ref="A3:F3"/>
    <mergeCell ref="A4:A5"/>
    <mergeCell ref="B4:B5"/>
    <mergeCell ref="C4:C5"/>
    <mergeCell ref="D4:D5"/>
    <mergeCell ref="A2:I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9" fitToHeight="0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"/>
  <sheetViews>
    <sheetView zoomScaleNormal="100" workbookViewId="0">
      <selection activeCell="C10" sqref="C10"/>
    </sheetView>
  </sheetViews>
  <sheetFormatPr defaultRowHeight="16.5"/>
  <cols>
    <col min="1" max="1" width="17.875" style="8" customWidth="1"/>
    <col min="2" max="2" width="19.25" style="8" customWidth="1"/>
    <col min="3" max="3" width="23" style="8" customWidth="1"/>
    <col min="4" max="4" width="27.25" style="8" customWidth="1"/>
  </cols>
  <sheetData>
    <row r="1" spans="1:5" ht="26.25">
      <c r="A1" s="120" t="s">
        <v>6</v>
      </c>
      <c r="B1" s="120"/>
      <c r="C1" s="120"/>
      <c r="D1" s="120"/>
      <c r="E1" s="3"/>
    </row>
    <row r="2" spans="1:5" ht="36" customHeight="1">
      <c r="A2" s="121" t="s">
        <v>105</v>
      </c>
      <c r="B2" s="121"/>
      <c r="C2" s="121"/>
      <c r="D2" s="121"/>
      <c r="E2" s="2"/>
    </row>
    <row r="3" spans="1:5" ht="21.75" customHeight="1">
      <c r="A3" s="159" t="s">
        <v>58</v>
      </c>
      <c r="B3" s="159"/>
      <c r="C3" s="159"/>
      <c r="D3" s="147"/>
    </row>
    <row r="4" spans="1:5" ht="24.75" customHeight="1">
      <c r="A4" s="24" t="s">
        <v>13</v>
      </c>
      <c r="B4" s="25" t="s">
        <v>14</v>
      </c>
      <c r="C4" s="26" t="s">
        <v>15</v>
      </c>
      <c r="D4" s="10" t="s">
        <v>59</v>
      </c>
    </row>
    <row r="5" spans="1:5" ht="21" customHeight="1">
      <c r="A5" s="27" t="s">
        <v>17</v>
      </c>
      <c r="B5" s="28" t="s">
        <v>18</v>
      </c>
      <c r="C5" s="29" t="s">
        <v>16</v>
      </c>
      <c r="D5" s="11" t="s">
        <v>21</v>
      </c>
    </row>
    <row r="6" spans="1:5" ht="21" customHeight="1">
      <c r="A6" s="27" t="s">
        <v>17</v>
      </c>
      <c r="B6" s="28" t="s">
        <v>19</v>
      </c>
      <c r="C6" s="29" t="s">
        <v>16</v>
      </c>
      <c r="D6" s="11" t="s">
        <v>57</v>
      </c>
    </row>
  </sheetData>
  <mergeCells count="3">
    <mergeCell ref="A3:D3"/>
    <mergeCell ref="A2:D2"/>
    <mergeCell ref="A1:D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92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4</vt:i4>
      </vt:variant>
    </vt:vector>
  </HeadingPairs>
  <TitlesOfParts>
    <vt:vector size="9" baseType="lpstr">
      <vt:lpstr>1.후원금수입명세서</vt:lpstr>
      <vt:lpstr>2.후원금품수입명세서</vt:lpstr>
      <vt:lpstr>3.후원금사용명세서</vt:lpstr>
      <vt:lpstr>4.후원물품사용명세서</vt:lpstr>
      <vt:lpstr>5.후원금전용계좌</vt:lpstr>
      <vt:lpstr>'1.후원금수입명세서'!Print_Area</vt:lpstr>
      <vt:lpstr>'2.후원금품수입명세서'!Print_Area</vt:lpstr>
      <vt:lpstr>'3.후원금사용명세서'!Print_Area</vt:lpstr>
      <vt:lpstr>'4.후원물품사용명세서'!Print_Area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2020-04-08T06:03:02Z</cp:lastPrinted>
  <dcterms:created xsi:type="dcterms:W3CDTF">2013-05-13T11:00:05Z</dcterms:created>
  <dcterms:modified xsi:type="dcterms:W3CDTF">2020-04-08T06:07:32Z</dcterms:modified>
</cp:coreProperties>
</file>